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78476D75-F4D1-459E-BFFE-4DF376738DFA}" xr6:coauthVersionLast="45" xr6:coauthVersionMax="45" xr10:uidLastSave="{00000000-0000-0000-0000-000000000000}"/>
  <bookViews>
    <workbookView xWindow="2160" yWindow="2160" windowWidth="21600" windowHeight="11385" xr2:uid="{00000000-000D-0000-FFFF-FFFF00000000}"/>
  </bookViews>
  <sheets>
    <sheet name="Návrh střed. výhl. 2022-2025" sheetId="4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B25" i="4" l="1"/>
  <c r="B24" i="4"/>
  <c r="B12" i="4" l="1"/>
  <c r="C16" i="4" l="1"/>
  <c r="B16" i="4"/>
  <c r="B17" i="4" l="1"/>
  <c r="B30" i="4" s="1"/>
  <c r="E27" i="4" l="1"/>
  <c r="E31" i="4" s="1"/>
  <c r="D27" i="4"/>
  <c r="D31" i="4" s="1"/>
  <c r="C27" i="4"/>
  <c r="C31" i="4" s="1"/>
  <c r="B27" i="4"/>
  <c r="B31" i="4" s="1"/>
  <c r="B33" i="4" s="1"/>
  <c r="B37" i="4" s="1"/>
  <c r="C36" i="4" s="1"/>
  <c r="C17" i="4" l="1"/>
  <c r="D17" i="4" l="1"/>
  <c r="C30" i="4"/>
  <c r="C33" i="4" s="1"/>
  <c r="C37" i="4" s="1"/>
  <c r="D36" i="4" s="1"/>
  <c r="E17" i="4" l="1"/>
  <c r="D30" i="4"/>
  <c r="D33" i="4" s="1"/>
  <c r="D37" i="4" s="1"/>
  <c r="E36" i="4" s="1"/>
  <c r="E30" i="4" l="1"/>
  <c r="E33" i="4" s="1"/>
  <c r="E37" i="4" s="1"/>
</calcChain>
</file>

<file path=xl/sharedStrings.xml><?xml version="1.0" encoding="utf-8"?>
<sst xmlns="http://schemas.openxmlformats.org/spreadsheetml/2006/main" count="32" uniqueCount="32">
  <si>
    <t>Příjmy</t>
  </si>
  <si>
    <t>Výdaje</t>
  </si>
  <si>
    <t>Bankovní poplatky</t>
  </si>
  <si>
    <t>Rozdíl příjmů a výdajů</t>
  </si>
  <si>
    <t>Kalendářní rok</t>
  </si>
  <si>
    <t>členské příspěvky</t>
  </si>
  <si>
    <t>příjmy z úroků</t>
  </si>
  <si>
    <t>Celkem příjmy</t>
  </si>
  <si>
    <t>Celkem výdaje</t>
  </si>
  <si>
    <t>GDPR paušál za pověřence</t>
  </si>
  <si>
    <t>hospodářská činnost</t>
  </si>
  <si>
    <t>Nájmy, poplatky, audit, ostatní</t>
  </si>
  <si>
    <t>zákonné pojištění zaměstnanců</t>
  </si>
  <si>
    <t>SOHL mzdy</t>
  </si>
  <si>
    <t>externí finanování</t>
  </si>
  <si>
    <r>
      <t xml:space="preserve">MAP III dotace </t>
    </r>
    <r>
      <rPr>
        <sz val="9"/>
        <color theme="1"/>
        <rFont val="Calibri"/>
        <family val="2"/>
        <charset val="238"/>
        <scheme val="minor"/>
      </rPr>
      <t>(ukončení 30.11.2023)</t>
    </r>
  </si>
  <si>
    <t>MAP III spoluúčast</t>
  </si>
  <si>
    <t>MAP II spoluúčast</t>
  </si>
  <si>
    <t>MAP II</t>
  </si>
  <si>
    <t xml:space="preserve">PS </t>
  </si>
  <si>
    <t>MAP III</t>
  </si>
  <si>
    <r>
      <t>PS dotace</t>
    </r>
    <r>
      <rPr>
        <sz val="9"/>
        <color theme="1"/>
        <rFont val="Calibri"/>
        <family val="2"/>
        <charset val="238"/>
        <scheme val="minor"/>
      </rPr>
      <t xml:space="preserve"> (ukončení 28.2.2022)</t>
    </r>
  </si>
  <si>
    <t>PS spoluúčast</t>
  </si>
  <si>
    <t>Rekapitulace</t>
  </si>
  <si>
    <t>Příjmy celkem</t>
  </si>
  <si>
    <t>Výdaje celkem</t>
  </si>
  <si>
    <t>Financování</t>
  </si>
  <si>
    <t>Předpokl. zůstatek na konci roku</t>
  </si>
  <si>
    <t xml:space="preserve">Přebytek z předcházejícího roku </t>
  </si>
  <si>
    <r>
      <t xml:space="preserve">MAP II dotace </t>
    </r>
    <r>
      <rPr>
        <sz val="9"/>
        <color theme="1"/>
        <rFont val="Calibri"/>
        <family val="2"/>
        <charset val="238"/>
        <scheme val="minor"/>
      </rPr>
      <t>(ukončení 31.7.2022)</t>
    </r>
  </si>
  <si>
    <t>Střednědobý výhled rozpočtu Svazku obcí Horní Labe      2022 - 2025</t>
  </si>
  <si>
    <t>Schváleno výkonnou radou Svazku obcí Horní Labe dne 08.12.2020 usnesením č.7/81/20.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</si>
</sst>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3" xfId="0" applyBorder="1"/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3" fillId="0" borderId="0" xfId="0" applyFont="1"/>
    <xf numFmtId="0" fontId="0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164" fontId="2" fillId="3" borderId="11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164" fontId="2" fillId="4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64" fontId="2" fillId="4" borderId="12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/>
    <xf numFmtId="164" fontId="0" fillId="0" borderId="1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164" fontId="0" fillId="0" borderId="0" xfId="0" applyNumberFormat="1"/>
    <xf numFmtId="0" fontId="0" fillId="0" borderId="17" xfId="0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0" fillId="5" borderId="3" xfId="0" applyNumberFormat="1" applyFont="1" applyFill="1" applyBorder="1" applyAlignment="1">
      <alignment horizontal="right"/>
    </xf>
    <xf numFmtId="164" fontId="10" fillId="5" borderId="4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2" fillId="3" borderId="2" xfId="0" applyFont="1" applyFill="1" applyBorder="1" applyAlignment="1">
      <alignment vertical="center"/>
    </xf>
    <xf numFmtId="164" fontId="0" fillId="3" borderId="3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0" fontId="1" fillId="0" borderId="5" xfId="0" applyFont="1" applyBorder="1"/>
    <xf numFmtId="164" fontId="8" fillId="0" borderId="6" xfId="0" applyNumberFormat="1" applyFont="1" applyBorder="1" applyAlignment="1">
      <alignment horizontal="right"/>
    </xf>
    <xf numFmtId="0" fontId="1" fillId="0" borderId="13" xfId="0" applyFont="1" applyBorder="1"/>
    <xf numFmtId="164" fontId="8" fillId="0" borderId="14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" fillId="0" borderId="27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0" fontId="1" fillId="0" borderId="3" xfId="0" applyFont="1" applyBorder="1"/>
    <xf numFmtId="164" fontId="11" fillId="0" borderId="3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5" borderId="2" xfId="0" applyFont="1" applyFill="1" applyBorder="1"/>
    <xf numFmtId="0" fontId="15" fillId="5" borderId="26" xfId="0" applyFont="1" applyFill="1" applyBorder="1" applyAlignment="1">
      <alignment vertical="center"/>
    </xf>
    <xf numFmtId="0" fontId="6" fillId="3" borderId="1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275409</xdr:colOff>
      <xdr:row>39</xdr:row>
      <xdr:rowOff>76200</xdr:rowOff>
    </xdr:from>
    <xdr:to>
      <xdr:col>4</xdr:col>
      <xdr:colOff>962026</xdr:colOff>
      <xdr:row>41</xdr:row>
      <xdr:rowOff>45685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63FFDB1-1B51-433A-A79C-20D12F8E4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1309" y="7534275"/>
          <a:ext cx="686617" cy="331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5A25-919B-4E27-BB4E-7F5B810BE1AB}">
  <sheetPr>
    <pageSetUpPr fitToPage="1"/>
  </sheetPr>
  <dimension ref="A1:F39"/>
  <sheetViews>
    <sheetView tabSelected="1" zoomScaleNormal="100" workbookViewId="0">
      <selection activeCell="G40" sqref="G40"/>
    </sheetView>
  </sheetViews>
  <sheetFormatPr defaultRowHeight="15" x14ac:dyDescent="0.25"/>
  <cols>
    <col min="1" max="1" width="34" customWidth="1"/>
    <col min="2" max="2" width="14.28515625" customWidth="1"/>
    <col min="3" max="3" width="14.7109375" customWidth="1"/>
    <col min="4" max="5" width="14.28515625" customWidth="1"/>
    <col min="6" max="6" width="11.5703125" bestFit="1" customWidth="1"/>
  </cols>
  <sheetData>
    <row r="1" spans="1:6" ht="15.75" x14ac:dyDescent="0.25">
      <c r="A1" s="9" t="s">
        <v>30</v>
      </c>
      <c r="B1" s="1"/>
      <c r="C1" s="1"/>
    </row>
    <row r="2" spans="1:6" ht="15.75" thickBot="1" x14ac:dyDescent="0.3"/>
    <row r="3" spans="1:6" ht="20.45" customHeight="1" thickBot="1" x14ac:dyDescent="0.3">
      <c r="A3" s="25" t="s">
        <v>4</v>
      </c>
      <c r="B3" s="26">
        <v>2022</v>
      </c>
      <c r="C3" s="26">
        <v>2023</v>
      </c>
      <c r="D3" s="27">
        <v>2024</v>
      </c>
      <c r="E3" s="28">
        <v>2025</v>
      </c>
    </row>
    <row r="4" spans="1:6" s="22" customFormat="1" ht="5.45" customHeight="1" thickBot="1" x14ac:dyDescent="0.3">
      <c r="A4" s="20"/>
      <c r="B4" s="21"/>
      <c r="C4" s="21"/>
      <c r="D4" s="21"/>
      <c r="E4" s="21"/>
    </row>
    <row r="5" spans="1:6" ht="19.149999999999999" customHeight="1" thickBot="1" x14ac:dyDescent="0.3">
      <c r="A5" s="52" t="s">
        <v>0</v>
      </c>
      <c r="B5" s="53"/>
      <c r="C5" s="53"/>
      <c r="D5" s="53"/>
      <c r="E5" s="54"/>
    </row>
    <row r="6" spans="1:6" x14ac:dyDescent="0.25">
      <c r="A6" s="33" t="s">
        <v>5</v>
      </c>
      <c r="B6" s="34">
        <v>203000</v>
      </c>
      <c r="C6" s="34">
        <v>203000</v>
      </c>
      <c r="D6" s="34">
        <v>203000</v>
      </c>
      <c r="E6" s="35">
        <v>203000</v>
      </c>
    </row>
    <row r="7" spans="1:6" x14ac:dyDescent="0.25">
      <c r="A7" s="10" t="s">
        <v>9</v>
      </c>
      <c r="B7" s="5">
        <v>211800</v>
      </c>
      <c r="C7" s="5">
        <v>211800</v>
      </c>
      <c r="D7" s="5">
        <v>211800</v>
      </c>
      <c r="E7" s="6">
        <v>211800</v>
      </c>
    </row>
    <row r="8" spans="1:6" x14ac:dyDescent="0.25">
      <c r="A8" s="10" t="s">
        <v>10</v>
      </c>
      <c r="B8" s="5">
        <v>80000</v>
      </c>
      <c r="C8" s="5">
        <v>80000</v>
      </c>
      <c r="D8" s="5">
        <v>80000</v>
      </c>
      <c r="E8" s="6">
        <v>80000</v>
      </c>
    </row>
    <row r="9" spans="1:6" x14ac:dyDescent="0.25">
      <c r="A9" s="11" t="s">
        <v>6</v>
      </c>
      <c r="B9" s="36">
        <v>9000</v>
      </c>
      <c r="C9" s="36">
        <v>5000</v>
      </c>
      <c r="D9" s="36">
        <v>1000</v>
      </c>
      <c r="E9" s="37">
        <v>1000</v>
      </c>
    </row>
    <row r="10" spans="1:6" x14ac:dyDescent="0.25">
      <c r="A10" s="10" t="s">
        <v>14</v>
      </c>
      <c r="B10" s="5">
        <v>100000</v>
      </c>
      <c r="C10" s="5">
        <v>150000</v>
      </c>
      <c r="D10" s="5">
        <v>150000</v>
      </c>
      <c r="E10" s="6">
        <v>150000</v>
      </c>
      <c r="F10" s="32"/>
    </row>
    <row r="11" spans="1:6" x14ac:dyDescent="0.25">
      <c r="A11" s="10" t="s">
        <v>21</v>
      </c>
      <c r="B11" s="5">
        <v>2088536</v>
      </c>
      <c r="C11" s="5"/>
      <c r="D11" s="5"/>
      <c r="E11" s="6"/>
    </row>
    <row r="12" spans="1:6" x14ac:dyDescent="0.25">
      <c r="A12" s="10" t="s">
        <v>22</v>
      </c>
      <c r="B12" s="5">
        <f>475450/2</f>
        <v>237725</v>
      </c>
      <c r="C12" s="5"/>
      <c r="D12" s="5"/>
      <c r="E12" s="6"/>
      <c r="F12" s="32"/>
    </row>
    <row r="13" spans="1:6" x14ac:dyDescent="0.25">
      <c r="A13" s="10" t="s">
        <v>29</v>
      </c>
      <c r="B13" s="30">
        <v>380000</v>
      </c>
      <c r="C13" s="30"/>
      <c r="D13" s="30"/>
      <c r="E13" s="31"/>
    </row>
    <row r="14" spans="1:6" x14ac:dyDescent="0.25">
      <c r="A14" s="10" t="s">
        <v>17</v>
      </c>
      <c r="B14" s="30">
        <v>140000</v>
      </c>
      <c r="C14" s="30"/>
      <c r="D14" s="30"/>
      <c r="E14" s="31"/>
      <c r="F14" s="32"/>
    </row>
    <row r="15" spans="1:6" x14ac:dyDescent="0.25">
      <c r="A15" s="10" t="s">
        <v>15</v>
      </c>
      <c r="B15" s="30">
        <v>1050000</v>
      </c>
      <c r="C15" s="30">
        <v>1050000</v>
      </c>
      <c r="D15" s="30"/>
      <c r="E15" s="31"/>
    </row>
    <row r="16" spans="1:6" ht="15.75" thickBot="1" x14ac:dyDescent="0.3">
      <c r="A16" s="10" t="s">
        <v>16</v>
      </c>
      <c r="B16" s="30">
        <f>105000/2</f>
        <v>52500</v>
      </c>
      <c r="C16" s="30">
        <f>105000/2</f>
        <v>52500</v>
      </c>
      <c r="D16" s="30"/>
      <c r="E16" s="31"/>
      <c r="F16" s="32"/>
    </row>
    <row r="17" spans="1:6" ht="21.6" customHeight="1" thickBot="1" x14ac:dyDescent="0.3">
      <c r="A17" s="15" t="s">
        <v>7</v>
      </c>
      <c r="B17" s="16">
        <f>SUM(B6:B16)</f>
        <v>4552561</v>
      </c>
      <c r="C17" s="23">
        <f>SUM(C6:C16)</f>
        <v>1752300</v>
      </c>
      <c r="D17" s="16">
        <f>SUM(D6:D16)</f>
        <v>645800</v>
      </c>
      <c r="E17" s="24">
        <f>SUM(E6:E16)</f>
        <v>645800</v>
      </c>
      <c r="F17" s="32"/>
    </row>
    <row r="18" spans="1:6" ht="13.9" customHeight="1" thickBot="1" x14ac:dyDescent="0.3">
      <c r="A18" s="2"/>
      <c r="B18" s="7"/>
      <c r="C18" s="7"/>
      <c r="D18" s="7"/>
      <c r="E18" s="7"/>
    </row>
    <row r="19" spans="1:6" ht="19.899999999999999" customHeight="1" thickBot="1" x14ac:dyDescent="0.3">
      <c r="A19" s="55" t="s">
        <v>1</v>
      </c>
      <c r="B19" s="56"/>
      <c r="C19" s="56"/>
      <c r="D19" s="56"/>
      <c r="E19" s="57"/>
    </row>
    <row r="20" spans="1:6" x14ac:dyDescent="0.25">
      <c r="A20" s="18" t="s">
        <v>2</v>
      </c>
      <c r="B20" s="3">
        <v>8000</v>
      </c>
      <c r="C20" s="3">
        <v>4000</v>
      </c>
      <c r="D20" s="3">
        <v>500</v>
      </c>
      <c r="E20" s="4">
        <v>500</v>
      </c>
    </row>
    <row r="21" spans="1:6" x14ac:dyDescent="0.25">
      <c r="A21" s="12" t="s">
        <v>11</v>
      </c>
      <c r="B21" s="5">
        <v>150000</v>
      </c>
      <c r="C21" s="5">
        <v>150000</v>
      </c>
      <c r="D21" s="5">
        <v>150000</v>
      </c>
      <c r="E21" s="6">
        <v>150000</v>
      </c>
    </row>
    <row r="22" spans="1:6" x14ac:dyDescent="0.25">
      <c r="A22" s="12" t="s">
        <v>13</v>
      </c>
      <c r="B22" s="30">
        <v>500000</v>
      </c>
      <c r="C22" s="30">
        <v>500000</v>
      </c>
      <c r="D22" s="30">
        <v>500000</v>
      </c>
      <c r="E22" s="31">
        <v>500000</v>
      </c>
    </row>
    <row r="23" spans="1:6" x14ac:dyDescent="0.25">
      <c r="A23" s="38" t="s">
        <v>12</v>
      </c>
      <c r="B23" s="36">
        <v>10000</v>
      </c>
      <c r="C23" s="36">
        <v>10000</v>
      </c>
      <c r="D23" s="36">
        <v>10000</v>
      </c>
      <c r="E23" s="37">
        <v>10000</v>
      </c>
      <c r="F23" s="32"/>
    </row>
    <row r="24" spans="1:6" x14ac:dyDescent="0.25">
      <c r="A24" s="12" t="s">
        <v>19</v>
      </c>
      <c r="B24" s="5">
        <f>B11+B12+1560941</f>
        <v>3887202</v>
      </c>
      <c r="C24" s="5"/>
      <c r="D24" s="5"/>
      <c r="E24" s="6"/>
      <c r="F24" s="32"/>
    </row>
    <row r="25" spans="1:6" x14ac:dyDescent="0.25">
      <c r="A25" s="12" t="s">
        <v>18</v>
      </c>
      <c r="B25" s="30">
        <f>1779426+B13+B14</f>
        <v>2299426</v>
      </c>
      <c r="C25" s="30"/>
      <c r="D25" s="30"/>
      <c r="E25" s="6"/>
      <c r="F25" s="32"/>
    </row>
    <row r="26" spans="1:6" ht="15.75" thickBot="1" x14ac:dyDescent="0.3">
      <c r="A26" s="12" t="s">
        <v>20</v>
      </c>
      <c r="B26" s="30">
        <v>900000</v>
      </c>
      <c r="C26" s="30">
        <v>1305000</v>
      </c>
      <c r="D26" s="30"/>
      <c r="E26" s="6"/>
      <c r="F26" s="32"/>
    </row>
    <row r="27" spans="1:6" ht="21.6" customHeight="1" thickBot="1" x14ac:dyDescent="0.3">
      <c r="A27" s="17" t="s">
        <v>8</v>
      </c>
      <c r="B27" s="13">
        <f>SUM(B20:B26)</f>
        <v>7754628</v>
      </c>
      <c r="C27" s="13">
        <f>SUM(C20:C26)</f>
        <v>1969000</v>
      </c>
      <c r="D27" s="13">
        <f>SUM(D20:D26)</f>
        <v>660500</v>
      </c>
      <c r="E27" s="14">
        <f>SUM(E20:E26)</f>
        <v>660500</v>
      </c>
      <c r="F27" s="32"/>
    </row>
    <row r="28" spans="1:6" ht="15.75" thickBot="1" x14ac:dyDescent="0.3">
      <c r="A28" s="19"/>
      <c r="B28" s="8"/>
      <c r="C28" s="8"/>
      <c r="D28" s="8"/>
      <c r="E28" s="8"/>
    </row>
    <row r="29" spans="1:6" ht="15.75" thickBot="1" x14ac:dyDescent="0.3">
      <c r="A29" s="75" t="s">
        <v>23</v>
      </c>
      <c r="B29" s="46">
        <v>2022</v>
      </c>
      <c r="C29" s="46">
        <v>2023</v>
      </c>
      <c r="D29" s="47">
        <v>2024</v>
      </c>
      <c r="E29" s="48">
        <v>2025</v>
      </c>
      <c r="F29" s="39"/>
    </row>
    <row r="30" spans="1:6" x14ac:dyDescent="0.25">
      <c r="A30" s="58" t="s">
        <v>24</v>
      </c>
      <c r="B30" s="59">
        <f>B17</f>
        <v>4552561</v>
      </c>
      <c r="C30" s="59">
        <f>C17</f>
        <v>1752300</v>
      </c>
      <c r="D30" s="59">
        <f>D17</f>
        <v>645800</v>
      </c>
      <c r="E30" s="49">
        <f>E17</f>
        <v>645800</v>
      </c>
      <c r="F30" s="40"/>
    </row>
    <row r="31" spans="1:6" ht="15.75" thickBot="1" x14ac:dyDescent="0.3">
      <c r="A31" s="60" t="s">
        <v>25</v>
      </c>
      <c r="B31" s="61">
        <f>B27</f>
        <v>7754628</v>
      </c>
      <c r="C31" s="61">
        <f>C27</f>
        <v>1969000</v>
      </c>
      <c r="D31" s="61">
        <f>D27</f>
        <v>660500</v>
      </c>
      <c r="E31" s="50">
        <f>E27</f>
        <v>660500</v>
      </c>
      <c r="F31" s="40"/>
    </row>
    <row r="32" spans="1:6" s="73" customFormat="1" ht="15.75" thickBot="1" x14ac:dyDescent="0.3">
      <c r="A32" s="71"/>
      <c r="B32" s="72"/>
      <c r="C32" s="72"/>
      <c r="D32" s="72"/>
      <c r="E32" s="72"/>
      <c r="F32" s="70"/>
    </row>
    <row r="33" spans="1:6" ht="15.75" thickBot="1" x14ac:dyDescent="0.3">
      <c r="A33" s="76" t="s">
        <v>3</v>
      </c>
      <c r="B33" s="62">
        <f>B30-B31</f>
        <v>-3202067</v>
      </c>
      <c r="C33" s="62">
        <f>C30-C31</f>
        <v>-216700</v>
      </c>
      <c r="D33" s="62">
        <f>D30-D31</f>
        <v>-14700</v>
      </c>
      <c r="E33" s="51">
        <f>E30-E31</f>
        <v>-14700</v>
      </c>
      <c r="F33" s="42"/>
    </row>
    <row r="34" spans="1:6" ht="15.75" thickBot="1" x14ac:dyDescent="0.3">
      <c r="A34" s="68"/>
      <c r="B34" s="69"/>
      <c r="C34" s="69"/>
      <c r="D34" s="69"/>
      <c r="E34" s="69"/>
      <c r="F34" s="42"/>
    </row>
    <row r="35" spans="1:6" ht="15.75" thickBot="1" x14ac:dyDescent="0.3">
      <c r="A35" s="74" t="s">
        <v>26</v>
      </c>
      <c r="B35" s="44"/>
      <c r="C35" s="44"/>
      <c r="D35" s="44"/>
      <c r="E35" s="45"/>
      <c r="F35" s="41"/>
    </row>
    <row r="36" spans="1:6" x14ac:dyDescent="0.25">
      <c r="A36" s="58" t="s">
        <v>28</v>
      </c>
      <c r="B36" s="63">
        <v>3811457</v>
      </c>
      <c r="C36" s="64">
        <f>B37</f>
        <v>609390</v>
      </c>
      <c r="D36" s="64">
        <f>C37</f>
        <v>392690</v>
      </c>
      <c r="E36" s="65">
        <f>D37</f>
        <v>377990</v>
      </c>
      <c r="F36" s="43"/>
    </row>
    <row r="37" spans="1:6" ht="15.75" thickBot="1" x14ac:dyDescent="0.3">
      <c r="A37" s="60" t="s">
        <v>27</v>
      </c>
      <c r="B37" s="66">
        <f>B36+B33</f>
        <v>609390</v>
      </c>
      <c r="C37" s="66">
        <f>C36+C33</f>
        <v>392690</v>
      </c>
      <c r="D37" s="66">
        <f>D36+D33</f>
        <v>377990</v>
      </c>
      <c r="E37" s="67">
        <f>E36+E33</f>
        <v>363290</v>
      </c>
      <c r="F37" s="43"/>
    </row>
    <row r="38" spans="1:6" x14ac:dyDescent="0.25">
      <c r="F38" s="22"/>
    </row>
    <row r="39" spans="1:6" x14ac:dyDescent="0.25">
      <c r="A39" s="29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střed. výhl. 2022-2025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2020-12-17T06:02:23Z</dcterms:modified>
</cp:coreProperties>
</file>