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00" windowHeight="11565" activeTab="0"/>
  </bookViews>
  <sheets>
    <sheet name="Rozpočet 2019" sheetId="1" r:id="rId1"/>
    <sheet name="Příloha č.1" sheetId="2" r:id="rId2"/>
    <sheet name="Příloha č. 2" sheetId="3" r:id="rId3"/>
  </sheets>
  <definedNames/>
  <calcPr fullCalcOnLoad="1"/>
</workbook>
</file>

<file path=xl/sharedStrings.xml><?xml version="1.0" encoding="utf-8"?>
<sst xmlns="http://schemas.openxmlformats.org/spreadsheetml/2006/main" count="360" uniqueCount="324">
  <si>
    <t>PAR</t>
  </si>
  <si>
    <t>POL</t>
  </si>
  <si>
    <t>Text</t>
  </si>
  <si>
    <t>Daň ze závislé činnosti</t>
  </si>
  <si>
    <t>Daň z podnikání</t>
  </si>
  <si>
    <t>Srážková daň</t>
  </si>
  <si>
    <t>Daň z příjmu práv.osob</t>
  </si>
  <si>
    <t>Daň z přidané hodnoty</t>
  </si>
  <si>
    <t>Správní poplatky</t>
  </si>
  <si>
    <t>Poplatek ze psů</t>
  </si>
  <si>
    <t>Výdaje celkem</t>
  </si>
  <si>
    <t>Úroky z účtu</t>
  </si>
  <si>
    <t>Příjmy celkem</t>
  </si>
  <si>
    <t>Pytle na odpad</t>
  </si>
  <si>
    <t>Veř.zeleň opravy a údržba</t>
  </si>
  <si>
    <t>Výdaje</t>
  </si>
  <si>
    <t>Rezerva</t>
  </si>
  <si>
    <t>Poplatky ze vstupného</t>
  </si>
  <si>
    <t>Pěstební činnost</t>
  </si>
  <si>
    <t>Pitná voda služby</t>
  </si>
  <si>
    <t>ČOV služby</t>
  </si>
  <si>
    <t>Byty služby</t>
  </si>
  <si>
    <t>Byty nájmy</t>
  </si>
  <si>
    <t>Byty prodeje</t>
  </si>
  <si>
    <t>Nebyty služby</t>
  </si>
  <si>
    <t>Nebyty nájmy</t>
  </si>
  <si>
    <t>TČ služby</t>
  </si>
  <si>
    <t>Komunální služby</t>
  </si>
  <si>
    <t>Pronájmy pozemků</t>
  </si>
  <si>
    <t>Prodeje pytlů a popelnic</t>
  </si>
  <si>
    <t>Místní správa služby</t>
  </si>
  <si>
    <t>Pozemky</t>
  </si>
  <si>
    <t>Lesní hospodářství</t>
  </si>
  <si>
    <t>MK služby</t>
  </si>
  <si>
    <t>MK oprava a údržba</t>
  </si>
  <si>
    <t>Pitná voda el..energie</t>
  </si>
  <si>
    <t>Pitná voda materiál</t>
  </si>
  <si>
    <t>Pitná voda opravy</t>
  </si>
  <si>
    <t>ČOV dohody</t>
  </si>
  <si>
    <t>ČOV materiál</t>
  </si>
  <si>
    <t>ČOV el.energie</t>
  </si>
  <si>
    <t>Kultura materiál</t>
  </si>
  <si>
    <t>Kultura služby</t>
  </si>
  <si>
    <t>Kultura pohoštění</t>
  </si>
  <si>
    <t>Věcné dary výročí</t>
  </si>
  <si>
    <t>Finanční dary</t>
  </si>
  <si>
    <t>Byty dohody</t>
  </si>
  <si>
    <t>Byty materiál</t>
  </si>
  <si>
    <t>Byty el.energie</t>
  </si>
  <si>
    <t>Nebyty dohody</t>
  </si>
  <si>
    <t>Nebyty materiál</t>
  </si>
  <si>
    <t>Veřejné osvětlení opravy</t>
  </si>
  <si>
    <t>TČ el.energie</t>
  </si>
  <si>
    <t>DSO příspěvky</t>
  </si>
  <si>
    <t>Svoz odpadů</t>
  </si>
  <si>
    <t>ZO SP</t>
  </si>
  <si>
    <t>ZO ZP</t>
  </si>
  <si>
    <t>Vnitřní správa pojistné</t>
  </si>
  <si>
    <t>Vnitřní správa materiál</t>
  </si>
  <si>
    <t>Vnitřní správa el.energie</t>
  </si>
  <si>
    <t>Vnitřní správa poštovné</t>
  </si>
  <si>
    <t>Vnitřní správa telefony</t>
  </si>
  <si>
    <t>Vnitřní správa školení</t>
  </si>
  <si>
    <t>Vnitřní správa služby</t>
  </si>
  <si>
    <t>Vnitřní správa občerstvení</t>
  </si>
  <si>
    <t>Poplatky banky</t>
  </si>
  <si>
    <t>ZO cestovné</t>
  </si>
  <si>
    <t>Odpady EKOKOM</t>
  </si>
  <si>
    <t>Pitná voda</t>
  </si>
  <si>
    <t>ČOV</t>
  </si>
  <si>
    <t>TČ</t>
  </si>
  <si>
    <t>Místní správa,služby</t>
  </si>
  <si>
    <t>Daně</t>
  </si>
  <si>
    <t>Daň z nemovitosti</t>
  </si>
  <si>
    <t>Bytové hospodářství</t>
  </si>
  <si>
    <t>Nebytové hospodářství</t>
  </si>
  <si>
    <t>Tepelné čerpadlo</t>
  </si>
  <si>
    <t>Odpadové hospodářství</t>
  </si>
  <si>
    <t>Místní komunikace</t>
  </si>
  <si>
    <t>Kultura</t>
  </si>
  <si>
    <t>Sportoviště</t>
  </si>
  <si>
    <t>Byty</t>
  </si>
  <si>
    <t>Nebyty</t>
  </si>
  <si>
    <t>Veřejné osvětlení</t>
  </si>
  <si>
    <t>Veřejná zeleň</t>
  </si>
  <si>
    <t>Požární ochrana</t>
  </si>
  <si>
    <t>Zastupitelstvo</t>
  </si>
  <si>
    <t>Vnitřní správa</t>
  </si>
  <si>
    <t>Bankovní operace</t>
  </si>
  <si>
    <t>Úroky z úvěru</t>
  </si>
  <si>
    <t>Platy zaměstnanců</t>
  </si>
  <si>
    <t>SP</t>
  </si>
  <si>
    <t>ZP</t>
  </si>
  <si>
    <t>Pozemky nájem</t>
  </si>
  <si>
    <t>Příspěvek SMO</t>
  </si>
  <si>
    <t>Poplatek za kom. odpad</t>
  </si>
  <si>
    <t>Sportoviště nájem</t>
  </si>
  <si>
    <t>Nebyty nájem zařízení</t>
  </si>
  <si>
    <t>VZ materiál</t>
  </si>
  <si>
    <t>VZ služby</t>
  </si>
  <si>
    <t>SDH příspěvek</t>
  </si>
  <si>
    <t>Právní služby</t>
  </si>
  <si>
    <t>Opravy</t>
  </si>
  <si>
    <t>Cestovné</t>
  </si>
  <si>
    <t>Poplatek za rekr. pobyt</t>
  </si>
  <si>
    <t>Poplatky spr.  a místní</t>
  </si>
  <si>
    <t xml:space="preserve">ČOV </t>
  </si>
  <si>
    <t>Byty náj. zařízení</t>
  </si>
  <si>
    <t>Kom, odpad služ. AGRO</t>
  </si>
  <si>
    <t>Odpadové hospod.</t>
  </si>
  <si>
    <t>ZO odměny</t>
  </si>
  <si>
    <t>Veřejné osvětlení el.ener.</t>
  </si>
  <si>
    <t>Pozemky kolky</t>
  </si>
  <si>
    <t>Nebezpečný odpad</t>
  </si>
  <si>
    <t>JSDH</t>
  </si>
  <si>
    <t>JSDH materiál</t>
  </si>
  <si>
    <t>JSDH PHM</t>
  </si>
  <si>
    <t>Účastnické poplatky</t>
  </si>
  <si>
    <t>Vnitřní správa DHM</t>
  </si>
  <si>
    <t>Vnitřní spr. odborné publ.</t>
  </si>
  <si>
    <t xml:space="preserve">MK materiál </t>
  </si>
  <si>
    <t>Poplatek z ubyt. kapacity</t>
  </si>
  <si>
    <t>TČ prodej</t>
  </si>
  <si>
    <t>Dotace ÚP</t>
  </si>
  <si>
    <t>VZ platy zaměstnanců</t>
  </si>
  <si>
    <t>VZ SP</t>
  </si>
  <si>
    <t>VZ ZP</t>
  </si>
  <si>
    <t>Lesní hospodářství materiál</t>
  </si>
  <si>
    <t>Neinv, transfery příspěv.organiz.</t>
  </si>
  <si>
    <t>Terénní služby</t>
  </si>
  <si>
    <t>Nespecifikované pojištění</t>
  </si>
  <si>
    <t>Pojištění nespecifikované</t>
  </si>
  <si>
    <t>Rezerva dle zákona č.118/2011 Sb.,</t>
  </si>
  <si>
    <t>Náves</t>
  </si>
  <si>
    <t>Změna stavu prostředků na bankovních účtech</t>
  </si>
  <si>
    <t>Územní plánování</t>
  </si>
  <si>
    <t>Územní plán</t>
  </si>
  <si>
    <t>DPPO</t>
  </si>
  <si>
    <t>Vnitřní správa projednané přestupky</t>
  </si>
  <si>
    <t>Nebyty stavby</t>
  </si>
  <si>
    <t xml:space="preserve"> </t>
  </si>
  <si>
    <t>Vnitřní správa PC programy</t>
  </si>
  <si>
    <t>Dotace</t>
  </si>
  <si>
    <t>Dotace ze SR, VSP</t>
  </si>
  <si>
    <t>VZ DPPO</t>
  </si>
  <si>
    <t>Pozemky nákup</t>
  </si>
  <si>
    <t>Byty údržba</t>
  </si>
  <si>
    <t>Příjmy z prodeje pozemků</t>
  </si>
  <si>
    <t>Příjmy</t>
  </si>
  <si>
    <t>Poplatek z veř. prostranství</t>
  </si>
  <si>
    <t>Kultura neinvestiční dary</t>
  </si>
  <si>
    <t>VZ příjmy z pronájmu</t>
  </si>
  <si>
    <t>MK stavby</t>
  </si>
  <si>
    <t>Obnova hodnot. his. povědomí</t>
  </si>
  <si>
    <t>Obnova hodnot.his.pov. oprava</t>
  </si>
  <si>
    <t>Nebyty opravy</t>
  </si>
  <si>
    <t>Pozemky platby daní</t>
  </si>
  <si>
    <t>Materiál bioodpad</t>
  </si>
  <si>
    <t>VZ nemoc</t>
  </si>
  <si>
    <t>Příspěvek MAS KJH o.p.s.</t>
  </si>
  <si>
    <t>Neinv.transf. neziskovým org.</t>
  </si>
  <si>
    <t>Ostatní tělovýchovná činnost</t>
  </si>
  <si>
    <t>VZ DDHM</t>
  </si>
  <si>
    <t>Pozemky materiál</t>
  </si>
  <si>
    <t>Pozemky služby</t>
  </si>
  <si>
    <t>PHM bioodpad</t>
  </si>
  <si>
    <t>Oprava bioodpad</t>
  </si>
  <si>
    <t>JSDH služby</t>
  </si>
  <si>
    <t>Mylné platby</t>
  </si>
  <si>
    <t>Ostatní činnosti j.n.</t>
  </si>
  <si>
    <t>Kultura DVD na prodej</t>
  </si>
  <si>
    <t>Pojištění multikáry, stěpkovače</t>
  </si>
  <si>
    <t>Śkolení</t>
  </si>
  <si>
    <t>Finanční vypořádání minulých let</t>
  </si>
  <si>
    <t>Daň z hazardních her</t>
  </si>
  <si>
    <t>Příjmy úhrad za dobývání nerostů</t>
  </si>
  <si>
    <t>Inv. dotace z MŽP</t>
  </si>
  <si>
    <t>Pěstební činnost služby</t>
  </si>
  <si>
    <t>Pitná voda, vyúčt.el. energie</t>
  </si>
  <si>
    <t>Příjmy z poskytování služeb</t>
  </si>
  <si>
    <t>Místní správa přijaté přísp.a náhr.</t>
  </si>
  <si>
    <t>Příjem mylná platba</t>
  </si>
  <si>
    <t>Financování</t>
  </si>
  <si>
    <t>Úvěry dlouhodobé</t>
  </si>
  <si>
    <t>Svoz tříděného odpadu</t>
  </si>
  <si>
    <t>VZ potraviny</t>
  </si>
  <si>
    <t>VZ ochr. pomůcky</t>
  </si>
  <si>
    <t>Neinvestiční transfery obcím</t>
  </si>
  <si>
    <t>Využívání a zneš. ost. odpadů</t>
  </si>
  <si>
    <t>Financování 8124</t>
  </si>
  <si>
    <t>Financování 8115</t>
  </si>
  <si>
    <t>Financování 8123</t>
  </si>
  <si>
    <t>Splátka dlouhodobého úvěru od KB</t>
  </si>
  <si>
    <t>Byty TZ</t>
  </si>
  <si>
    <t>Byty el. energie přeplatky</t>
  </si>
  <si>
    <t>TČ el. energie přeplatek</t>
  </si>
  <si>
    <t>Příjmy z věcných břemen</t>
  </si>
  <si>
    <t>Odpad. hospodářství</t>
  </si>
  <si>
    <t>Odpad. hospodářství tříděný</t>
  </si>
  <si>
    <t>Tříděný odpad služ. podnikatelé</t>
  </si>
  <si>
    <t>Převody z rozpočtových účtů</t>
  </si>
  <si>
    <t>Převody z vlastní pokladny</t>
  </si>
  <si>
    <t>Pitná voda rezerva dle z.č.274/2001</t>
  </si>
  <si>
    <t>Sportovní hřiště materiál</t>
  </si>
  <si>
    <t>Sportovní hřiště služby</t>
  </si>
  <si>
    <t>Nebyty pevná paliva</t>
  </si>
  <si>
    <t>Nebyty ele. energie</t>
  </si>
  <si>
    <t>TČ opravy</t>
  </si>
  <si>
    <t>Štěpkovač metriál</t>
  </si>
  <si>
    <t>Využívání a zneš. kom. odpadů</t>
  </si>
  <si>
    <t>JSDH školení</t>
  </si>
  <si>
    <t>JSDH hasičská zbrojnice</t>
  </si>
  <si>
    <t>Nájemné tiskárny s právem koupě</t>
  </si>
  <si>
    <t>Převody fin.prostředků z ČNB na KB</t>
  </si>
  <si>
    <t>Převody vlastním fondům</t>
  </si>
  <si>
    <t>Vratky dotací volby - vyúčtování</t>
  </si>
  <si>
    <t>Příjem fin.vypořádání dotace volby</t>
  </si>
  <si>
    <t>Finanční vypořádání min.let</t>
  </si>
  <si>
    <t>Rozpočtové příjmy</t>
  </si>
  <si>
    <t>Rozpočtové výdaje</t>
  </si>
  <si>
    <t>Schváleno dne:</t>
  </si>
  <si>
    <t>Usnesením č.:</t>
  </si>
  <si>
    <t>Rozpis transferů</t>
  </si>
  <si>
    <t>DSO Podkrkonoší</t>
  </si>
  <si>
    <t>Svazek obcí Horní Labe</t>
  </si>
  <si>
    <t>SMO příspěvek</t>
  </si>
  <si>
    <t>MAS Království - Jestřebí hory o.p.s.</t>
  </si>
  <si>
    <t>Rozpis dotací, příspěvků a darů</t>
  </si>
  <si>
    <t xml:space="preserve">Neúčelový finanční dar SDH </t>
  </si>
  <si>
    <t>Peněžní dar Vítání občánků</t>
  </si>
  <si>
    <t>Neúčelový finanční dar Služby Dolní Kalná</t>
  </si>
  <si>
    <t>Věcné dary, jubilea</t>
  </si>
  <si>
    <t>Kapitálové příjmy tř. 3:</t>
  </si>
  <si>
    <t>Daňové příjmy tř. 1:</t>
  </si>
  <si>
    <t>Nedaňové příjmy tř. 2:</t>
  </si>
  <si>
    <t>Nedaňové příjmy budou oproti Střednědobému výhledu rozpočtu obce vyšší z důvodu navýšení cen</t>
  </si>
  <si>
    <t>nájemného bytů a nových nájemních a pachtovních smluv pozemků.</t>
  </si>
  <si>
    <t>navýšení daní.</t>
  </si>
  <si>
    <t>Daňové příjmy budou oproti Střednědobému výhledu rozpočtu obce vyšší z důvodu předpokládaného</t>
  </si>
  <si>
    <t>Přijaté dotace budou oproti Střednědobému výhledu rozpočtu obce vyšší z důvodu poskytnutí dotací:</t>
  </si>
  <si>
    <t>-</t>
  </si>
  <si>
    <t>od Ministerstva životního prostředí na akci "Snížení energetické náročnosti budovy</t>
  </si>
  <si>
    <t>č.p.11 v Horní Olešnici" č. 115D316010544</t>
  </si>
  <si>
    <t>Běžné výdaje tř. 5:</t>
  </si>
  <si>
    <t>Běžné výdaje budou oproti Střednědobému výhledu rozpočtu obce vyšší z důvodu navýšení oprav</t>
  </si>
  <si>
    <t>majetku obce a navýšení platů zaměstnanců obce a odměn členů zastupitelstva a členů výborů</t>
  </si>
  <si>
    <t>obce.</t>
  </si>
  <si>
    <t>Kapitálové výdaje tř. 6:</t>
  </si>
  <si>
    <t>Kapitálové výdaje budou oproti Střednědobému výhledu rozpočtu obce vyšší z důvodu rozpracovaných</t>
  </si>
  <si>
    <t>ných akcí "Snížení energetické náročnosti budovy č.p.11 v Horní Olešnici" a "II.etapa - havarijní stav</t>
  </si>
  <si>
    <t>č.p. 11 HO",</t>
  </si>
  <si>
    <t>Kapitálové příjmy budou oproti Střednědobému výhledu rozpočtu obce nižší z důvodu prodeje bytové</t>
  </si>
  <si>
    <t>jednotky v obci.</t>
  </si>
  <si>
    <t>Přijaté dotace tř. 4:</t>
  </si>
  <si>
    <t>Příloha č. 2</t>
  </si>
  <si>
    <t>JSDH, přeplatek</t>
  </si>
  <si>
    <t>Veřejné osvětlení materiál</t>
  </si>
  <si>
    <t>Byty pojistné plnění</t>
  </si>
  <si>
    <t>JSDH opravy</t>
  </si>
  <si>
    <t>§ 25 krizová opatření</t>
  </si>
  <si>
    <t>Volby do EP, UZ 98348</t>
  </si>
  <si>
    <t>Kultura prodej služeb</t>
  </si>
  <si>
    <t>Sběr železa</t>
  </si>
  <si>
    <t>Sběr a zprac. druh. surovin</t>
  </si>
  <si>
    <t>Neinv. dotace od kraje</t>
  </si>
  <si>
    <t>Nebyty nájemné</t>
  </si>
  <si>
    <t>Služby pro obyvatelstvo</t>
  </si>
  <si>
    <t>Spolek včelařů fin.dar</t>
  </si>
  <si>
    <t>Volby do EP ostatní výdaje</t>
  </si>
  <si>
    <t>Kultura autorská odměna</t>
  </si>
  <si>
    <t>Financování celkem</t>
  </si>
  <si>
    <t>Příloha č. 1 k rozpočtu na rok 2020</t>
  </si>
  <si>
    <t>Komentář k rozpočtu na rok 2020 obce Horní Olešnice</t>
  </si>
  <si>
    <t>Veřejné osvětlení DDHM</t>
  </si>
  <si>
    <t>Lesní hospodářství služby</t>
  </si>
  <si>
    <t>Rozpočet obce Horní Olešnice na rok 2020</t>
  </si>
  <si>
    <t>Rozpočet 2020</t>
  </si>
  <si>
    <t>po úpravě</t>
  </si>
  <si>
    <t>Rozpočet na rok 2020</t>
  </si>
  <si>
    <t>Rozpočet na rok 2020 po úpravách</t>
  </si>
  <si>
    <t>Vyvěšeno dne:</t>
  </si>
  <si>
    <t>Rozpočet na rok 2020 včetně všech jeho úprav je zveřejněn v elektronické podobě na www.horniolesnice.cz a v listinné podobě</t>
  </si>
  <si>
    <t>v kanceláři OÚ Horní Olešnice v úřední hodiny.</t>
  </si>
  <si>
    <t>Zrušené místní poplatky</t>
  </si>
  <si>
    <t>Nebyty, náhrady</t>
  </si>
  <si>
    <t>Krizové opatření,koronavir,materiál</t>
  </si>
  <si>
    <t>Příjem náhrady</t>
  </si>
  <si>
    <t>Byty DDHM</t>
  </si>
  <si>
    <t>Neyby neinv.trasfery</t>
  </si>
  <si>
    <t>MK pronájem</t>
  </si>
  <si>
    <t>Pitná voda stavby (ORG 202004617)</t>
  </si>
  <si>
    <t>Dotace kompenzační bonus (UZ 98024)</t>
  </si>
  <si>
    <t>Invest.transf. od kraje (ORG 202004617)</t>
  </si>
  <si>
    <t>Volby do SP a zast.krajů UZ 98193</t>
  </si>
  <si>
    <t>Volby do SP a zast.kr. odměny</t>
  </si>
  <si>
    <t>Volby do SP a zast.kr. materiál</t>
  </si>
  <si>
    <t>Volby do SP a zast.kr. pevná paliva</t>
  </si>
  <si>
    <t>Volby do SP a zast.kr. tel. služby</t>
  </si>
  <si>
    <t>Volby do SP a zast.kr. Gordic</t>
  </si>
  <si>
    <t>Volby do SP a zast.kr. stravné</t>
  </si>
  <si>
    <t>Volby do SP a zast.kr. cestovné</t>
  </si>
  <si>
    <t>Volby do SP a zast.kr. ost.výdaje</t>
  </si>
  <si>
    <t>Nebyty DDHM</t>
  </si>
  <si>
    <t>Místní správa el. energie přeplatek</t>
  </si>
  <si>
    <t>Obnova hodnot his.pov.služby</t>
  </si>
  <si>
    <t>JSDH refundace</t>
  </si>
  <si>
    <t>JSDH refundace SP, ZP</t>
  </si>
  <si>
    <t>Ostatní služby</t>
  </si>
  <si>
    <t>Ostatní služby výlep fin. dar</t>
  </si>
  <si>
    <t>Veřejné osvětlení, náhrady</t>
  </si>
  <si>
    <t>Vnitřní správa nájem tiskárny</t>
  </si>
  <si>
    <t>Rozpočtové opatření č. 11/2020</t>
  </si>
  <si>
    <t>R.O.č.11/2020</t>
  </si>
  <si>
    <t>ZO dne 25.11.2020</t>
  </si>
  <si>
    <t>Ustanovením § 16 zákona č.250/2000 Sb. o rozpočtových pravidlech územních rozpočtů v platném znění, dojde k rozpočtovému</t>
  </si>
  <si>
    <t>Důvodová zpráva k rozpočtovému opatření č. 11/2020</t>
  </si>
  <si>
    <t>opatření v případě změn rozpočtových prostředků na závazných ukazatelích.</t>
  </si>
  <si>
    <t>Silnice</t>
  </si>
  <si>
    <t>MK pojistné náhrady</t>
  </si>
  <si>
    <t>VZ nájemné</t>
  </si>
  <si>
    <t>VZ PHM</t>
  </si>
  <si>
    <t>Volby do SP a zast.kr. refundace</t>
  </si>
  <si>
    <t>Volby do SP a zast.kr. refundace SP,ZP</t>
  </si>
  <si>
    <t>4/10/2020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</si>
</sst>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ddd\ d\.\ mmmm\ yyyy"/>
    <numFmt numFmtId="171" formatCode="#,##0.00\ &quot;Kč&quot;"/>
    <numFmt numFmtId="172" formatCode="#,##0\ &quot;Kč&quot;"/>
  </numFmts>
  <fonts count="72">
    <font>
      <sz val="10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0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b/>
      <i/>
      <u val="single"/>
      <sz val="12"/>
      <name val="Arial"/>
      <family val="2"/>
    </font>
    <font>
      <sz val="10"/>
      <name val="Symbol"/>
      <family val="1"/>
    </font>
    <font>
      <sz val="12"/>
      <name val="Arial Black"/>
      <family val="2"/>
    </font>
    <font>
      <sz val="9"/>
      <name val="Arial"/>
      <family val="2"/>
    </font>
    <font>
      <sz val="11"/>
      <name val="Arial Black"/>
      <family val="2"/>
    </font>
    <font>
      <b/>
      <sz val="10"/>
      <name val="Arial Black"/>
      <family val="2"/>
    </font>
    <font>
      <sz val="8"/>
      <name val="Arial CE"/>
      <family val="2"/>
    </font>
    <font>
      <b/>
      <sz val="11"/>
      <name val="Arial Black"/>
      <family val="2"/>
    </font>
    <font>
      <i/>
      <sz val="9"/>
      <name val="Arial Black"/>
      <family val="2"/>
    </font>
    <font>
      <i/>
      <sz val="10"/>
      <name val="Arial"/>
      <family val="2"/>
    </font>
    <font>
      <b/>
      <i/>
      <sz val="7"/>
      <name val="Arial"/>
      <family val="2"/>
    </font>
    <font>
      <b/>
      <i/>
      <sz val="9"/>
      <name val="Arial Black"/>
      <family val="2"/>
    </font>
    <font>
      <i/>
      <sz val="9"/>
      <name val="Arial"/>
      <family val="2"/>
    </font>
    <font>
      <b/>
      <i/>
      <sz val="8"/>
      <name val="Arial Black"/>
      <family val="2"/>
    </font>
    <font>
      <i/>
      <sz val="8"/>
      <name val="Arial Black"/>
      <family val="2"/>
    </font>
    <font>
      <i/>
      <sz val="8"/>
      <name val="Arial"/>
      <family val="2"/>
    </font>
    <font>
      <b/>
      <i/>
      <u val="single"/>
      <sz val="8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8"/>
      <color indexed="8"/>
      <name val="Arial CE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8"/>
      <color theme="1"/>
      <name val="Arial CE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3" borderId="0" applyNumberFormat="0" applyBorder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69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/>
    </xf>
    <xf numFmtId="0" fontId="5" fillId="0" borderId="13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33" borderId="16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12" fillId="33" borderId="18" xfId="0" applyFont="1" applyFill="1" applyBorder="1" applyAlignment="1">
      <alignment/>
    </xf>
    <xf numFmtId="171" fontId="11" fillId="0" borderId="19" xfId="0" applyNumberFormat="1" applyFont="1" applyBorder="1" applyAlignment="1">
      <alignment/>
    </xf>
    <xf numFmtId="171" fontId="11" fillId="0" borderId="20" xfId="0" applyNumberFormat="1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171" fontId="12" fillId="0" borderId="17" xfId="0" applyNumberFormat="1" applyFont="1" applyBorder="1" applyAlignment="1">
      <alignment/>
    </xf>
    <xf numFmtId="171" fontId="12" fillId="0" borderId="18" xfId="0" applyNumberFormat="1" applyFont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6" fillId="0" borderId="23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17" fillId="0" borderId="11" xfId="0" applyFont="1" applyBorder="1" applyAlignment="1">
      <alignment/>
    </xf>
    <xf numFmtId="0" fontId="17" fillId="0" borderId="24" xfId="0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17" fillId="13" borderId="26" xfId="0" applyFont="1" applyFill="1" applyBorder="1" applyAlignment="1">
      <alignment/>
    </xf>
    <xf numFmtId="0" fontId="17" fillId="13" borderId="27" xfId="0" applyFont="1" applyFill="1" applyBorder="1" applyAlignment="1">
      <alignment/>
    </xf>
    <xf numFmtId="3" fontId="10" fillId="13" borderId="12" xfId="0" applyNumberFormat="1" applyFont="1" applyFill="1" applyBorder="1" applyAlignment="1">
      <alignment vertical="center"/>
    </xf>
    <xf numFmtId="0" fontId="5" fillId="13" borderId="28" xfId="0" applyFont="1" applyFill="1" applyBorder="1" applyAlignment="1">
      <alignment vertical="center"/>
    </xf>
    <xf numFmtId="172" fontId="10" fillId="8" borderId="29" xfId="0" applyNumberFormat="1" applyFont="1" applyFill="1" applyBorder="1" applyAlignment="1">
      <alignment/>
    </xf>
    <xf numFmtId="172" fontId="10" fillId="8" borderId="20" xfId="0" applyNumberFormat="1" applyFont="1" applyFill="1" applyBorder="1" applyAlignment="1">
      <alignment/>
    </xf>
    <xf numFmtId="172" fontId="10" fillId="8" borderId="30" xfId="0" applyNumberFormat="1" applyFont="1" applyFill="1" applyBorder="1" applyAlignment="1">
      <alignment/>
    </xf>
    <xf numFmtId="0" fontId="0" fillId="34" borderId="18" xfId="0" applyFill="1" applyBorder="1" applyAlignment="1">
      <alignment/>
    </xf>
    <xf numFmtId="172" fontId="10" fillId="8" borderId="31" xfId="0" applyNumberFormat="1" applyFont="1" applyFill="1" applyBorder="1" applyAlignment="1">
      <alignment/>
    </xf>
    <xf numFmtId="172" fontId="10" fillId="8" borderId="32" xfId="0" applyNumberFormat="1" applyFont="1" applyFill="1" applyBorder="1" applyAlignment="1">
      <alignment/>
    </xf>
    <xf numFmtId="172" fontId="10" fillId="8" borderId="33" xfId="0" applyNumberFormat="1" applyFont="1" applyFill="1" applyBorder="1" applyAlignment="1">
      <alignment/>
    </xf>
    <xf numFmtId="3" fontId="10" fillId="33" borderId="24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horizontal="justify" vertical="center" wrapText="1"/>
    </xf>
    <xf numFmtId="0" fontId="20" fillId="0" borderId="34" xfId="0" applyFont="1" applyBorder="1" applyAlignment="1">
      <alignment vertical="center" wrapText="1"/>
    </xf>
    <xf numFmtId="0" fontId="20" fillId="0" borderId="35" xfId="0" applyFont="1" applyBorder="1" applyAlignment="1">
      <alignment vertical="center" wrapText="1"/>
    </xf>
    <xf numFmtId="0" fontId="5" fillId="0" borderId="35" xfId="0" applyFont="1" applyBorder="1" applyAlignment="1">
      <alignment vertical="center"/>
    </xf>
    <xf numFmtId="3" fontId="5" fillId="0" borderId="36" xfId="0" applyNumberFormat="1" applyFont="1" applyFill="1" applyBorder="1" applyAlignment="1">
      <alignment vertical="center"/>
    </xf>
    <xf numFmtId="0" fontId="20" fillId="0" borderId="37" xfId="0" applyFont="1" applyBorder="1" applyAlignment="1">
      <alignment vertical="center" wrapText="1"/>
    </xf>
    <xf numFmtId="0" fontId="20" fillId="0" borderId="38" xfId="0" applyFont="1" applyBorder="1" applyAlignment="1">
      <alignment vertical="center" wrapText="1"/>
    </xf>
    <xf numFmtId="0" fontId="5" fillId="0" borderId="38" xfId="0" applyFont="1" applyBorder="1" applyAlignment="1">
      <alignment vertical="center"/>
    </xf>
    <xf numFmtId="3" fontId="5" fillId="0" borderId="39" xfId="0" applyNumberFormat="1" applyFont="1" applyFill="1" applyBorder="1" applyAlignment="1">
      <alignment vertical="center"/>
    </xf>
    <xf numFmtId="0" fontId="20" fillId="0" borderId="38" xfId="0" applyFont="1" applyBorder="1" applyAlignment="1">
      <alignment vertical="center" wrapText="1"/>
    </xf>
    <xf numFmtId="0" fontId="20" fillId="0" borderId="23" xfId="0" applyFont="1" applyBorder="1" applyAlignment="1">
      <alignment vertical="center" wrapText="1"/>
    </xf>
    <xf numFmtId="0" fontId="20" fillId="0" borderId="40" xfId="0" applyFont="1" applyBorder="1" applyAlignment="1">
      <alignment vertical="center" wrapText="1"/>
    </xf>
    <xf numFmtId="0" fontId="5" fillId="0" borderId="40" xfId="0" applyFont="1" applyBorder="1" applyAlignment="1">
      <alignment vertical="center"/>
    </xf>
    <xf numFmtId="3" fontId="5" fillId="0" borderId="41" xfId="0" applyNumberFormat="1" applyFont="1" applyFill="1" applyBorder="1" applyAlignment="1">
      <alignment vertical="center"/>
    </xf>
    <xf numFmtId="0" fontId="20" fillId="33" borderId="10" xfId="0" applyFont="1" applyFill="1" applyBorder="1" applyAlignment="1">
      <alignment vertical="center" wrapText="1"/>
    </xf>
    <xf numFmtId="0" fontId="20" fillId="33" borderId="11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/>
    </xf>
    <xf numFmtId="3" fontId="5" fillId="0" borderId="42" xfId="0" applyNumberFormat="1" applyFont="1" applyFill="1" applyBorder="1" applyAlignment="1">
      <alignment vertical="center"/>
    </xf>
    <xf numFmtId="0" fontId="20" fillId="0" borderId="43" xfId="0" applyFont="1" applyBorder="1" applyAlignment="1">
      <alignment vertical="center" wrapText="1"/>
    </xf>
    <xf numFmtId="0" fontId="20" fillId="0" borderId="44" xfId="0" applyFont="1" applyBorder="1" applyAlignment="1">
      <alignment vertical="center" wrapText="1"/>
    </xf>
    <xf numFmtId="0" fontId="5" fillId="0" borderId="44" xfId="0" applyFont="1" applyBorder="1" applyAlignment="1">
      <alignment vertical="center"/>
    </xf>
    <xf numFmtId="0" fontId="20" fillId="0" borderId="45" xfId="0" applyFont="1" applyBorder="1" applyAlignment="1">
      <alignment vertical="center" wrapText="1"/>
    </xf>
    <xf numFmtId="0" fontId="20" fillId="0" borderId="46" xfId="0" applyFont="1" applyBorder="1" applyAlignment="1">
      <alignment vertical="center" wrapText="1"/>
    </xf>
    <xf numFmtId="0" fontId="5" fillId="0" borderId="46" xfId="0" applyFont="1" applyBorder="1" applyAlignment="1">
      <alignment vertical="center"/>
    </xf>
    <xf numFmtId="3" fontId="5" fillId="0" borderId="47" xfId="0" applyNumberFormat="1" applyFont="1" applyFill="1" applyBorder="1" applyAlignment="1">
      <alignment vertical="center"/>
    </xf>
    <xf numFmtId="0" fontId="9" fillId="33" borderId="11" xfId="0" applyFont="1" applyFill="1" applyBorder="1" applyAlignment="1">
      <alignment vertical="center" wrapText="1"/>
    </xf>
    <xf numFmtId="0" fontId="20" fillId="0" borderId="44" xfId="0" applyFont="1" applyBorder="1" applyAlignment="1">
      <alignment vertical="center" wrapText="1"/>
    </xf>
    <xf numFmtId="0" fontId="20" fillId="0" borderId="48" xfId="0" applyFont="1" applyBorder="1" applyAlignment="1">
      <alignment vertical="center" wrapText="1"/>
    </xf>
    <xf numFmtId="0" fontId="20" fillId="0" borderId="49" xfId="0" applyFont="1" applyBorder="1" applyAlignment="1">
      <alignment vertical="center" wrapText="1"/>
    </xf>
    <xf numFmtId="0" fontId="20" fillId="0" borderId="49" xfId="0" applyFont="1" applyBorder="1" applyAlignment="1">
      <alignment vertical="center" wrapText="1"/>
    </xf>
    <xf numFmtId="0" fontId="5" fillId="0" borderId="49" xfId="0" applyFont="1" applyBorder="1" applyAlignment="1">
      <alignment vertical="center"/>
    </xf>
    <xf numFmtId="3" fontId="5" fillId="0" borderId="50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vertical="center" wrapText="1"/>
    </xf>
    <xf numFmtId="0" fontId="20" fillId="0" borderId="40" xfId="0" applyFont="1" applyBorder="1" applyAlignment="1">
      <alignment vertical="center" wrapText="1"/>
    </xf>
    <xf numFmtId="0" fontId="20" fillId="0" borderId="46" xfId="0" applyFont="1" applyBorder="1" applyAlignment="1">
      <alignment vertical="center" wrapText="1"/>
    </xf>
    <xf numFmtId="0" fontId="70" fillId="0" borderId="43" xfId="0" applyFont="1" applyBorder="1" applyAlignment="1">
      <alignment vertical="center" wrapText="1"/>
    </xf>
    <xf numFmtId="0" fontId="70" fillId="0" borderId="44" xfId="0" applyFont="1" applyBorder="1" applyAlignment="1">
      <alignment vertical="center" wrapText="1"/>
    </xf>
    <xf numFmtId="0" fontId="71" fillId="0" borderId="44" xfId="0" applyFont="1" applyBorder="1" applyAlignment="1">
      <alignment vertical="center"/>
    </xf>
    <xf numFmtId="3" fontId="71" fillId="0" borderId="36" xfId="0" applyNumberFormat="1" applyFont="1" applyFill="1" applyBorder="1" applyAlignment="1">
      <alignment vertical="center"/>
    </xf>
    <xf numFmtId="0" fontId="9" fillId="33" borderId="25" xfId="0" applyFont="1" applyFill="1" applyBorder="1" applyAlignment="1">
      <alignment vertical="center" wrapText="1"/>
    </xf>
    <xf numFmtId="0" fontId="20" fillId="33" borderId="51" xfId="0" applyFont="1" applyFill="1" applyBorder="1" applyAlignment="1">
      <alignment vertical="center" wrapText="1"/>
    </xf>
    <xf numFmtId="0" fontId="9" fillId="33" borderId="51" xfId="0" applyFont="1" applyFill="1" applyBorder="1" applyAlignment="1">
      <alignment vertical="center" wrapText="1"/>
    </xf>
    <xf numFmtId="0" fontId="5" fillId="33" borderId="51" xfId="0" applyFont="1" applyFill="1" applyBorder="1" applyAlignment="1">
      <alignment vertical="center"/>
    </xf>
    <xf numFmtId="3" fontId="10" fillId="33" borderId="52" xfId="0" applyNumberFormat="1" applyFont="1" applyFill="1" applyBorder="1" applyAlignment="1">
      <alignment vertical="center"/>
    </xf>
    <xf numFmtId="0" fontId="20" fillId="0" borderId="23" xfId="0" applyFont="1" applyBorder="1" applyAlignment="1">
      <alignment horizontal="justify" vertical="center" wrapText="1"/>
    </xf>
    <xf numFmtId="0" fontId="20" fillId="0" borderId="40" xfId="0" applyFont="1" applyBorder="1" applyAlignment="1">
      <alignment horizontal="justify" vertical="center" wrapText="1"/>
    </xf>
    <xf numFmtId="0" fontId="9" fillId="33" borderId="10" xfId="0" applyFont="1" applyFill="1" applyBorder="1" applyAlignment="1">
      <alignment horizontal="justify" vertical="center" wrapText="1"/>
    </xf>
    <xf numFmtId="0" fontId="20" fillId="33" borderId="11" xfId="0" applyFont="1" applyFill="1" applyBorder="1" applyAlignment="1">
      <alignment horizontal="justify" vertical="center" wrapText="1"/>
    </xf>
    <xf numFmtId="0" fontId="9" fillId="33" borderId="11" xfId="0" applyFont="1" applyFill="1" applyBorder="1" applyAlignment="1">
      <alignment horizontal="justify" vertical="center" wrapText="1"/>
    </xf>
    <xf numFmtId="0" fontId="20" fillId="0" borderId="43" xfId="0" applyFont="1" applyBorder="1" applyAlignment="1">
      <alignment horizontal="justify" vertical="center" wrapText="1"/>
    </xf>
    <xf numFmtId="0" fontId="20" fillId="0" borderId="44" xfId="0" applyFont="1" applyBorder="1" applyAlignment="1">
      <alignment horizontal="justify" vertical="center" wrapText="1"/>
    </xf>
    <xf numFmtId="0" fontId="20" fillId="0" borderId="45" xfId="0" applyFont="1" applyBorder="1" applyAlignment="1">
      <alignment horizontal="justify" vertical="center" wrapText="1"/>
    </xf>
    <xf numFmtId="0" fontId="20" fillId="0" borderId="46" xfId="0" applyFont="1" applyBorder="1" applyAlignment="1">
      <alignment horizontal="justify" vertical="center" wrapText="1"/>
    </xf>
    <xf numFmtId="0" fontId="10" fillId="33" borderId="11" xfId="0" applyFont="1" applyFill="1" applyBorder="1" applyAlignment="1">
      <alignment vertical="center"/>
    </xf>
    <xf numFmtId="0" fontId="20" fillId="0" borderId="37" xfId="0" applyFont="1" applyBorder="1" applyAlignment="1">
      <alignment horizontal="justify" vertical="center" wrapText="1"/>
    </xf>
    <xf numFmtId="0" fontId="20" fillId="0" borderId="38" xfId="0" applyFont="1" applyBorder="1" applyAlignment="1">
      <alignment horizontal="justify" vertical="center" wrapText="1"/>
    </xf>
    <xf numFmtId="0" fontId="20" fillId="0" borderId="44" xfId="0" applyFont="1" applyBorder="1" applyAlignment="1">
      <alignment horizontal="justify" vertical="center" wrapText="1"/>
    </xf>
    <xf numFmtId="0" fontId="20" fillId="0" borderId="46" xfId="0" applyFont="1" applyBorder="1" applyAlignment="1">
      <alignment horizontal="justify" vertical="center" wrapText="1"/>
    </xf>
    <xf numFmtId="0" fontId="20" fillId="0" borderId="40" xfId="0" applyFont="1" applyBorder="1" applyAlignment="1">
      <alignment horizontal="justify" vertical="center" wrapText="1"/>
    </xf>
    <xf numFmtId="0" fontId="20" fillId="0" borderId="38" xfId="0" applyFont="1" applyBorder="1" applyAlignment="1">
      <alignment horizontal="justify" vertical="center" wrapText="1"/>
    </xf>
    <xf numFmtId="0" fontId="20" fillId="0" borderId="44" xfId="0" applyFont="1" applyFill="1" applyBorder="1" applyAlignment="1">
      <alignment horizontal="justify" vertical="center" wrapText="1"/>
    </xf>
    <xf numFmtId="0" fontId="5" fillId="0" borderId="44" xfId="0" applyFont="1" applyFill="1" applyBorder="1" applyAlignment="1">
      <alignment vertical="center"/>
    </xf>
    <xf numFmtId="0" fontId="20" fillId="0" borderId="38" xfId="0" applyFont="1" applyFill="1" applyBorder="1" applyAlignment="1">
      <alignment horizontal="justify" vertical="center" wrapText="1"/>
    </xf>
    <xf numFmtId="0" fontId="5" fillId="0" borderId="38" xfId="0" applyFont="1" applyFill="1" applyBorder="1" applyAlignment="1">
      <alignment vertical="center"/>
    </xf>
    <xf numFmtId="0" fontId="20" fillId="0" borderId="46" xfId="0" applyFont="1" applyFill="1" applyBorder="1" applyAlignment="1">
      <alignment horizontal="justify" vertical="center" wrapText="1"/>
    </xf>
    <xf numFmtId="0" fontId="5" fillId="0" borderId="46" xfId="0" applyFont="1" applyFill="1" applyBorder="1" applyAlignment="1">
      <alignment vertical="center"/>
    </xf>
    <xf numFmtId="0" fontId="20" fillId="0" borderId="53" xfId="0" applyFont="1" applyBorder="1" applyAlignment="1">
      <alignment horizontal="justify" vertical="center" wrapText="1"/>
    </xf>
    <xf numFmtId="0" fontId="20" fillId="0" borderId="53" xfId="0" applyFont="1" applyBorder="1" applyAlignment="1">
      <alignment horizontal="justify" vertical="center" wrapText="1"/>
    </xf>
    <xf numFmtId="0" fontId="5" fillId="0" borderId="53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20" fillId="33" borderId="13" xfId="0" applyFont="1" applyFill="1" applyBorder="1" applyAlignment="1">
      <alignment horizontal="justify" vertical="center" wrapText="1"/>
    </xf>
    <xf numFmtId="0" fontId="9" fillId="33" borderId="13" xfId="0" applyFont="1" applyFill="1" applyBorder="1" applyAlignment="1">
      <alignment horizontal="justify" vertical="center" wrapText="1"/>
    </xf>
    <xf numFmtId="0" fontId="5" fillId="33" borderId="13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3" fontId="10" fillId="33" borderId="50" xfId="0" applyNumberFormat="1" applyFont="1" applyFill="1" applyBorder="1" applyAlignment="1">
      <alignment vertical="center"/>
    </xf>
    <xf numFmtId="0" fontId="20" fillId="0" borderId="55" xfId="0" applyFont="1" applyBorder="1" applyAlignment="1">
      <alignment horizontal="justify" vertical="center" wrapText="1"/>
    </xf>
    <xf numFmtId="0" fontId="5" fillId="0" borderId="56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9" fillId="33" borderId="25" xfId="0" applyFont="1" applyFill="1" applyBorder="1" applyAlignment="1">
      <alignment horizontal="justify" vertical="center" wrapText="1"/>
    </xf>
    <xf numFmtId="0" fontId="20" fillId="33" borderId="51" xfId="0" applyFont="1" applyFill="1" applyBorder="1" applyAlignment="1">
      <alignment horizontal="justify" vertical="center" wrapText="1"/>
    </xf>
    <xf numFmtId="0" fontId="9" fillId="33" borderId="51" xfId="0" applyFont="1" applyFill="1" applyBorder="1" applyAlignment="1">
      <alignment horizontal="justify" vertical="center" wrapText="1"/>
    </xf>
    <xf numFmtId="0" fontId="20" fillId="0" borderId="15" xfId="0" applyFont="1" applyBorder="1" applyAlignment="1">
      <alignment vertical="top" wrapText="1"/>
    </xf>
    <xf numFmtId="0" fontId="9" fillId="0" borderId="11" xfId="0" applyFont="1" applyBorder="1" applyAlignment="1">
      <alignment vertical="center" wrapText="1"/>
    </xf>
    <xf numFmtId="0" fontId="5" fillId="0" borderId="13" xfId="0" applyFont="1" applyBorder="1" applyAlignment="1">
      <alignment/>
    </xf>
    <xf numFmtId="0" fontId="5" fillId="0" borderId="15" xfId="0" applyFont="1" applyBorder="1" applyAlignment="1">
      <alignment/>
    </xf>
    <xf numFmtId="3" fontId="10" fillId="0" borderId="24" xfId="0" applyNumberFormat="1" applyFont="1" applyFill="1" applyBorder="1" applyAlignment="1">
      <alignment/>
    </xf>
    <xf numFmtId="0" fontId="20" fillId="0" borderId="58" xfId="0" applyFont="1" applyBorder="1" applyAlignment="1">
      <alignment vertical="top" wrapText="1"/>
    </xf>
    <xf numFmtId="0" fontId="9" fillId="0" borderId="40" xfId="0" applyFont="1" applyBorder="1" applyAlignment="1">
      <alignment vertical="top" wrapText="1"/>
    </xf>
    <xf numFmtId="0" fontId="5" fillId="0" borderId="55" xfId="0" applyFont="1" applyBorder="1" applyAlignment="1">
      <alignment/>
    </xf>
    <xf numFmtId="0" fontId="5" fillId="0" borderId="58" xfId="0" applyFont="1" applyBorder="1" applyAlignment="1">
      <alignment/>
    </xf>
    <xf numFmtId="3" fontId="10" fillId="0" borderId="41" xfId="0" applyNumberFormat="1" applyFont="1" applyFill="1" applyBorder="1" applyAlignment="1">
      <alignment/>
    </xf>
    <xf numFmtId="0" fontId="20" fillId="0" borderId="59" xfId="0" applyFont="1" applyBorder="1" applyAlignment="1">
      <alignment vertical="top" wrapText="1"/>
    </xf>
    <xf numFmtId="0" fontId="9" fillId="0" borderId="51" xfId="0" applyFont="1" applyBorder="1" applyAlignment="1">
      <alignment vertical="top" wrapText="1"/>
    </xf>
    <xf numFmtId="0" fontId="5" fillId="0" borderId="60" xfId="0" applyFont="1" applyBorder="1" applyAlignment="1">
      <alignment/>
    </xf>
    <xf numFmtId="0" fontId="5" fillId="0" borderId="59" xfId="0" applyFont="1" applyBorder="1" applyAlignment="1">
      <alignment/>
    </xf>
    <xf numFmtId="3" fontId="10" fillId="0" borderId="52" xfId="0" applyNumberFormat="1" applyFont="1" applyFill="1" applyBorder="1" applyAlignment="1">
      <alignment/>
    </xf>
    <xf numFmtId="3" fontId="10" fillId="35" borderId="12" xfId="0" applyNumberFormat="1" applyFont="1" applyFill="1" applyBorder="1" applyAlignment="1">
      <alignment vertical="center"/>
    </xf>
    <xf numFmtId="0" fontId="5" fillId="13" borderId="28" xfId="0" applyFont="1" applyFill="1" applyBorder="1" applyAlignment="1">
      <alignment/>
    </xf>
    <xf numFmtId="0" fontId="5" fillId="13" borderId="27" xfId="0" applyFont="1" applyFill="1" applyBorder="1" applyAlignment="1">
      <alignment/>
    </xf>
    <xf numFmtId="3" fontId="10" fillId="13" borderId="12" xfId="0" applyNumberFormat="1" applyFont="1" applyFill="1" applyBorder="1" applyAlignment="1">
      <alignment/>
    </xf>
    <xf numFmtId="0" fontId="10" fillId="0" borderId="61" xfId="0" applyFont="1" applyBorder="1" applyAlignment="1">
      <alignment/>
    </xf>
    <xf numFmtId="0" fontId="5" fillId="8" borderId="62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8" borderId="22" xfId="0" applyFont="1" applyFill="1" applyBorder="1" applyAlignment="1">
      <alignment/>
    </xf>
    <xf numFmtId="0" fontId="5" fillId="0" borderId="63" xfId="0" applyFont="1" applyBorder="1" applyAlignment="1">
      <alignment/>
    </xf>
    <xf numFmtId="0" fontId="5" fillId="8" borderId="64" xfId="0" applyFont="1" applyFill="1" applyBorder="1" applyAlignment="1">
      <alignment/>
    </xf>
    <xf numFmtId="0" fontId="23" fillId="0" borderId="17" xfId="0" applyFont="1" applyBorder="1" applyAlignment="1">
      <alignment horizontal="center"/>
    </xf>
    <xf numFmtId="0" fontId="24" fillId="34" borderId="50" xfId="0" applyFont="1" applyFill="1" applyBorder="1" applyAlignment="1">
      <alignment horizontal="center" shrinkToFit="1"/>
    </xf>
    <xf numFmtId="0" fontId="24" fillId="35" borderId="50" xfId="0" applyFont="1" applyFill="1" applyBorder="1" applyAlignment="1">
      <alignment horizontal="center" shrinkToFit="1"/>
    </xf>
    <xf numFmtId="0" fontId="23" fillId="34" borderId="65" xfId="0" applyFont="1" applyFill="1" applyBorder="1" applyAlignment="1">
      <alignment horizontal="center"/>
    </xf>
    <xf numFmtId="0" fontId="23" fillId="34" borderId="63" xfId="0" applyFont="1" applyFill="1" applyBorder="1" applyAlignment="1">
      <alignment horizontal="center"/>
    </xf>
    <xf numFmtId="0" fontId="23" fillId="34" borderId="30" xfId="0" applyFont="1" applyFill="1" applyBorder="1" applyAlignment="1">
      <alignment horizontal="center"/>
    </xf>
    <xf numFmtId="0" fontId="23" fillId="0" borderId="63" xfId="0" applyFont="1" applyBorder="1" applyAlignment="1">
      <alignment horizontal="center"/>
    </xf>
    <xf numFmtId="0" fontId="24" fillId="34" borderId="12" xfId="0" applyFont="1" applyFill="1" applyBorder="1" applyAlignment="1">
      <alignment horizontal="center"/>
    </xf>
    <xf numFmtId="0" fontId="24" fillId="35" borderId="12" xfId="0" applyFont="1" applyFill="1" applyBorder="1" applyAlignment="1">
      <alignment horizontal="center"/>
    </xf>
    <xf numFmtId="0" fontId="23" fillId="34" borderId="17" xfId="0" applyFont="1" applyFill="1" applyBorder="1" applyAlignment="1">
      <alignment horizontal="center"/>
    </xf>
    <xf numFmtId="0" fontId="27" fillId="34" borderId="17" xfId="0" applyFont="1" applyFill="1" applyBorder="1" applyAlignment="1">
      <alignment vertical="center"/>
    </xf>
    <xf numFmtId="0" fontId="28" fillId="34" borderId="13" xfId="0" applyFont="1" applyFill="1" applyBorder="1" applyAlignment="1">
      <alignment vertical="center"/>
    </xf>
    <xf numFmtId="0" fontId="5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center"/>
    </xf>
    <xf numFmtId="0" fontId="5" fillId="0" borderId="55" xfId="0" applyFont="1" applyBorder="1" applyAlignment="1">
      <alignment vertical="center"/>
    </xf>
    <xf numFmtId="0" fontId="5" fillId="0" borderId="58" xfId="0" applyFont="1" applyBorder="1" applyAlignment="1">
      <alignment vertical="center"/>
    </xf>
    <xf numFmtId="0" fontId="20" fillId="0" borderId="56" xfId="0" applyFont="1" applyBorder="1" applyAlignment="1">
      <alignment horizontal="justify" vertical="center" wrapText="1"/>
    </xf>
    <xf numFmtId="0" fontId="5" fillId="0" borderId="32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20" fillId="0" borderId="66" xfId="0" applyFont="1" applyBorder="1" applyAlignment="1">
      <alignment vertical="center" wrapText="1"/>
    </xf>
    <xf numFmtId="0" fontId="20" fillId="0" borderId="67" xfId="0" applyFont="1" applyBorder="1" applyAlignment="1">
      <alignment vertical="center" wrapText="1"/>
    </xf>
    <xf numFmtId="0" fontId="5" fillId="0" borderId="67" xfId="0" applyFont="1" applyBorder="1" applyAlignment="1">
      <alignment vertical="center"/>
    </xf>
    <xf numFmtId="3" fontId="5" fillId="0" borderId="68" xfId="0" applyNumberFormat="1" applyFont="1" applyFill="1" applyBorder="1" applyAlignment="1">
      <alignment vertical="center"/>
    </xf>
    <xf numFmtId="3" fontId="10" fillId="35" borderId="24" xfId="0" applyNumberFormat="1" applyFont="1" applyFill="1" applyBorder="1" applyAlignment="1">
      <alignment vertical="center"/>
    </xf>
    <xf numFmtId="0" fontId="20" fillId="0" borderId="35" xfId="0" applyFont="1" applyBorder="1" applyAlignment="1">
      <alignment vertical="center" wrapText="1"/>
    </xf>
    <xf numFmtId="3" fontId="0" fillId="0" borderId="0" xfId="0" applyNumberFormat="1" applyAlignment="1">
      <alignment/>
    </xf>
    <xf numFmtId="3" fontId="10" fillId="36" borderId="24" xfId="0" applyNumberFormat="1" applyFont="1" applyFill="1" applyBorder="1" applyAlignment="1">
      <alignment vertical="center"/>
    </xf>
    <xf numFmtId="3" fontId="10" fillId="35" borderId="52" xfId="0" applyNumberFormat="1" applyFont="1" applyFill="1" applyBorder="1" applyAlignment="1">
      <alignment vertical="center"/>
    </xf>
    <xf numFmtId="0" fontId="0" fillId="0" borderId="0" xfId="0" applyAlignment="1">
      <alignment/>
    </xf>
    <xf numFmtId="0" fontId="20" fillId="0" borderId="40" xfId="0" applyFont="1" applyFill="1" applyBorder="1" applyAlignment="1">
      <alignment horizontal="justify" vertical="center" wrapText="1"/>
    </xf>
    <xf numFmtId="0" fontId="5" fillId="0" borderId="40" xfId="0" applyFont="1" applyFill="1" applyBorder="1" applyAlignment="1">
      <alignment vertical="center"/>
    </xf>
    <xf numFmtId="0" fontId="20" fillId="0" borderId="23" xfId="0" applyFont="1" applyFill="1" applyBorder="1" applyAlignment="1">
      <alignment horizontal="justify" vertical="center" wrapText="1"/>
    </xf>
    <xf numFmtId="0" fontId="20" fillId="0" borderId="34" xfId="0" applyFont="1" applyFill="1" applyBorder="1" applyAlignment="1">
      <alignment horizontal="justify" vertical="center" wrapText="1"/>
    </xf>
    <xf numFmtId="0" fontId="20" fillId="0" borderId="35" xfId="0" applyFont="1" applyFill="1" applyBorder="1" applyAlignment="1">
      <alignment horizontal="justify" vertical="center" wrapText="1"/>
    </xf>
    <xf numFmtId="0" fontId="5" fillId="0" borderId="35" xfId="0" applyFont="1" applyFill="1" applyBorder="1" applyAlignment="1">
      <alignment vertical="center"/>
    </xf>
    <xf numFmtId="3" fontId="5" fillId="35" borderId="39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10" fillId="8" borderId="21" xfId="0" applyFont="1" applyFill="1" applyBorder="1" applyAlignment="1">
      <alignment/>
    </xf>
    <xf numFmtId="0" fontId="10" fillId="8" borderId="22" xfId="0" applyFont="1" applyFill="1" applyBorder="1" applyAlignment="1">
      <alignment/>
    </xf>
    <xf numFmtId="0" fontId="5" fillId="0" borderId="22" xfId="0" applyFont="1" applyBorder="1" applyAlignment="1">
      <alignment/>
    </xf>
    <xf numFmtId="0" fontId="10" fillId="8" borderId="65" xfId="0" applyFont="1" applyFill="1" applyBorder="1" applyAlignment="1">
      <alignment/>
    </xf>
    <xf numFmtId="0" fontId="10" fillId="8" borderId="63" xfId="0" applyFont="1" applyFill="1" applyBorder="1" applyAlignment="1">
      <alignment/>
    </xf>
    <xf numFmtId="0" fontId="5" fillId="0" borderId="63" xfId="0" applyFont="1" applyBorder="1" applyAlignment="1">
      <alignment/>
    </xf>
    <xf numFmtId="0" fontId="9" fillId="13" borderId="69" xfId="0" applyFont="1" applyFill="1" applyBorder="1" applyAlignment="1">
      <alignment vertical="center" wrapText="1"/>
    </xf>
    <xf numFmtId="0" fontId="5" fillId="0" borderId="70" xfId="0" applyFont="1" applyBorder="1" applyAlignment="1">
      <alignment wrapText="1"/>
    </xf>
    <xf numFmtId="0" fontId="5" fillId="0" borderId="71" xfId="0" applyFont="1" applyBorder="1" applyAlignment="1">
      <alignment wrapText="1"/>
    </xf>
    <xf numFmtId="0" fontId="10" fillId="8" borderId="72" xfId="0" applyFont="1" applyFill="1" applyBorder="1" applyAlignment="1">
      <alignment/>
    </xf>
    <xf numFmtId="0" fontId="10" fillId="8" borderId="61" xfId="0" applyFont="1" applyFill="1" applyBorder="1" applyAlignment="1">
      <alignment/>
    </xf>
    <xf numFmtId="0" fontId="5" fillId="0" borderId="61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0" fillId="0" borderId="0" xfId="0" applyAlignment="1">
      <alignment/>
    </xf>
    <xf numFmtId="0" fontId="30" fillId="0" borderId="0" xfId="0" applyFont="1" applyAlignment="1">
      <alignment horizontal="left"/>
    </xf>
    <xf numFmtId="0" fontId="30" fillId="0" borderId="0" xfId="0" applyFont="1" applyAlignment="1">
      <alignment/>
    </xf>
    <xf numFmtId="0" fontId="22" fillId="34" borderId="73" xfId="0" applyFont="1" applyFill="1" applyBorder="1" applyAlignment="1">
      <alignment horizontal="left" vertical="top"/>
    </xf>
    <xf numFmtId="0" fontId="22" fillId="34" borderId="74" xfId="0" applyFont="1" applyFill="1" applyBorder="1" applyAlignment="1">
      <alignment horizontal="left" vertical="top"/>
    </xf>
    <xf numFmtId="0" fontId="22" fillId="34" borderId="75" xfId="0" applyFont="1" applyFill="1" applyBorder="1" applyAlignment="1">
      <alignment horizontal="left" vertical="top"/>
    </xf>
    <xf numFmtId="0" fontId="25" fillId="34" borderId="16" xfId="0" applyFont="1" applyFill="1" applyBorder="1" applyAlignment="1">
      <alignment/>
    </xf>
    <xf numFmtId="0" fontId="25" fillId="34" borderId="17" xfId="0" applyFont="1" applyFill="1" applyBorder="1" applyAlignment="1">
      <alignment/>
    </xf>
    <xf numFmtId="0" fontId="26" fillId="34" borderId="17" xfId="0" applyFont="1" applyFill="1" applyBorder="1" applyAlignment="1">
      <alignment/>
    </xf>
    <xf numFmtId="0" fontId="27" fillId="34" borderId="16" xfId="0" applyFont="1" applyFill="1" applyBorder="1" applyAlignment="1">
      <alignment vertical="center"/>
    </xf>
    <xf numFmtId="0" fontId="27" fillId="34" borderId="17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9" fillId="13" borderId="69" xfId="0" applyFont="1" applyFill="1" applyBorder="1" applyAlignment="1">
      <alignment horizontal="justify" vertical="center" wrapText="1"/>
    </xf>
    <xf numFmtId="0" fontId="5" fillId="0" borderId="70" xfId="0" applyFont="1" applyBorder="1" applyAlignment="1">
      <alignment horizontal="justify" vertical="center" wrapText="1"/>
    </xf>
    <xf numFmtId="0" fontId="5" fillId="0" borderId="71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9" fillId="13" borderId="69" xfId="0" applyFont="1" applyFill="1" applyBorder="1" applyAlignment="1">
      <alignment vertical="center" wrapText="1"/>
    </xf>
    <xf numFmtId="0" fontId="27" fillId="34" borderId="15" xfId="0" applyFont="1" applyFill="1" applyBorder="1" applyAlignment="1">
      <alignment vertical="center"/>
    </xf>
    <xf numFmtId="0" fontId="29" fillId="0" borderId="18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11" fillId="0" borderId="76" xfId="0" applyFont="1" applyFill="1" applyBorder="1" applyAlignment="1">
      <alignment/>
    </xf>
    <xf numFmtId="0" fontId="11" fillId="0" borderId="64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171" fontId="11" fillId="0" borderId="77" xfId="0" applyNumberFormat="1" applyFont="1" applyBorder="1" applyAlignment="1">
      <alignment/>
    </xf>
    <xf numFmtId="171" fontId="11" fillId="0" borderId="78" xfId="0" applyNumberFormat="1" applyFont="1" applyBorder="1" applyAlignment="1">
      <alignment/>
    </xf>
    <xf numFmtId="0" fontId="11" fillId="0" borderId="76" xfId="0" applyFont="1" applyBorder="1" applyAlignment="1">
      <alignment/>
    </xf>
    <xf numFmtId="0" fontId="11" fillId="0" borderId="64" xfId="0" applyFont="1" applyBorder="1" applyAlignment="1">
      <alignment/>
    </xf>
    <xf numFmtId="0" fontId="11" fillId="0" borderId="33" xfId="0" applyFont="1" applyBorder="1" applyAlignment="1">
      <alignment/>
    </xf>
    <xf numFmtId="0" fontId="11" fillId="0" borderId="72" xfId="0" applyFont="1" applyFill="1" applyBorder="1" applyAlignment="1">
      <alignment/>
    </xf>
    <xf numFmtId="0" fontId="11" fillId="0" borderId="61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171" fontId="11" fillId="0" borderId="79" xfId="0" applyNumberFormat="1" applyFont="1" applyBorder="1" applyAlignment="1">
      <alignment/>
    </xf>
    <xf numFmtId="171" fontId="11" fillId="0" borderId="29" xfId="0" applyNumberFormat="1" applyFont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1" fillId="0" borderId="32" xfId="0" applyFont="1" applyFill="1" applyBorder="1" applyAlignment="1">
      <alignment/>
    </xf>
    <xf numFmtId="171" fontId="11" fillId="0" borderId="19" xfId="0" applyNumberFormat="1" applyFont="1" applyBorder="1" applyAlignment="1">
      <alignment/>
    </xf>
    <xf numFmtId="171" fontId="11" fillId="0" borderId="20" xfId="0" applyNumberFormat="1" applyFont="1" applyBorder="1" applyAlignment="1">
      <alignment/>
    </xf>
    <xf numFmtId="0" fontId="12" fillId="0" borderId="16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1" fillId="0" borderId="72" xfId="0" applyFont="1" applyBorder="1" applyAlignment="1">
      <alignment/>
    </xf>
    <xf numFmtId="0" fontId="11" fillId="0" borderId="61" xfId="0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32" xfId="0" applyFont="1" applyBorder="1" applyAlignment="1">
      <alignment/>
    </xf>
    <xf numFmtId="0" fontId="1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66675</xdr:rowOff>
    </xdr:from>
    <xdr:to>
      <xdr:col>1</xdr:col>
      <xdr:colOff>257175</xdr:colOff>
      <xdr:row>3</xdr:row>
      <xdr:rowOff>85725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6675"/>
          <a:ext cx="4000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4"/>
  <sheetViews>
    <sheetView tabSelected="1" zoomScalePageLayoutView="0" workbookViewId="0" topLeftCell="A1">
      <selection activeCell="J323" sqref="J323"/>
    </sheetView>
  </sheetViews>
  <sheetFormatPr defaultColWidth="9.140625" defaultRowHeight="12.75"/>
  <cols>
    <col min="1" max="2" width="5.28125" style="0" customWidth="1"/>
    <col min="3" max="3" width="28.8515625" style="0" customWidth="1"/>
    <col min="4" max="4" width="7.57421875" style="0" hidden="1" customWidth="1"/>
    <col min="5" max="5" width="7.8515625" style="0" hidden="1" customWidth="1"/>
    <col min="6" max="8" width="16.7109375" style="0" customWidth="1"/>
  </cols>
  <sheetData>
    <row r="1" spans="1:8" ht="12" customHeight="1">
      <c r="A1" s="202" t="s">
        <v>275</v>
      </c>
      <c r="B1" s="202"/>
      <c r="C1" s="202"/>
      <c r="D1" s="202"/>
      <c r="E1" s="202"/>
      <c r="F1" s="202"/>
      <c r="G1" s="203"/>
      <c r="H1" s="203"/>
    </row>
    <row r="2" spans="1:8" ht="4.5" customHeight="1">
      <c r="A2" s="221" t="s">
        <v>240</v>
      </c>
      <c r="B2" s="222"/>
      <c r="C2" s="222"/>
      <c r="D2" s="222"/>
      <c r="E2" s="222"/>
      <c r="F2" s="222"/>
      <c r="G2" s="222"/>
      <c r="H2" s="222"/>
    </row>
    <row r="3" spans="1:8" ht="12" customHeight="1">
      <c r="A3" s="204" t="s">
        <v>311</v>
      </c>
      <c r="B3" s="204"/>
      <c r="C3" s="204"/>
      <c r="D3" s="204"/>
      <c r="E3" s="204"/>
      <c r="F3" s="204"/>
      <c r="G3" s="203"/>
      <c r="H3" s="203"/>
    </row>
    <row r="4" spans="1:8" ht="12" customHeight="1">
      <c r="A4" s="204"/>
      <c r="B4" s="217"/>
      <c r="C4" s="217"/>
      <c r="D4" s="217"/>
      <c r="E4" s="217"/>
      <c r="F4" s="217"/>
      <c r="G4" s="217"/>
      <c r="H4" s="217"/>
    </row>
    <row r="5" spans="1:8" ht="6" customHeight="1" thickBot="1">
      <c r="A5" s="205"/>
      <c r="B5" s="205"/>
      <c r="C5" s="205"/>
      <c r="D5" s="205"/>
      <c r="E5" s="205"/>
      <c r="F5" s="205"/>
      <c r="G5" s="206"/>
      <c r="H5" s="206"/>
    </row>
    <row r="6" spans="1:8" ht="13.5" customHeight="1" thickBot="1">
      <c r="A6" s="209" t="s">
        <v>218</v>
      </c>
      <c r="B6" s="210"/>
      <c r="C6" s="211"/>
      <c r="D6" s="150"/>
      <c r="E6" s="150"/>
      <c r="F6" s="151" t="s">
        <v>276</v>
      </c>
      <c r="G6" s="152" t="s">
        <v>312</v>
      </c>
      <c r="H6" s="151" t="s">
        <v>276</v>
      </c>
    </row>
    <row r="7" spans="1:8" ht="13.5" customHeight="1" thickBot="1">
      <c r="A7" s="153"/>
      <c r="B7" s="154"/>
      <c r="C7" s="155"/>
      <c r="D7" s="156"/>
      <c r="E7" s="156"/>
      <c r="F7" s="157"/>
      <c r="G7" s="158" t="s">
        <v>313</v>
      </c>
      <c r="H7" s="157" t="s">
        <v>277</v>
      </c>
    </row>
    <row r="8" spans="1:8" ht="11.25" customHeight="1" thickBot="1">
      <c r="A8" s="3" t="s">
        <v>0</v>
      </c>
      <c r="B8" s="4" t="s">
        <v>1</v>
      </c>
      <c r="C8" s="7" t="s">
        <v>2</v>
      </c>
      <c r="D8" s="6"/>
      <c r="E8" s="8"/>
      <c r="F8" s="5"/>
      <c r="G8" s="5"/>
      <c r="H8" s="5"/>
    </row>
    <row r="9" spans="1:8" ht="11.25" customHeight="1">
      <c r="A9" s="44"/>
      <c r="B9" s="45">
        <v>1111</v>
      </c>
      <c r="C9" s="45" t="s">
        <v>3</v>
      </c>
      <c r="D9" s="46"/>
      <c r="E9" s="46"/>
      <c r="F9" s="47">
        <v>1263470</v>
      </c>
      <c r="G9" s="47"/>
      <c r="H9" s="47">
        <v>1263470</v>
      </c>
    </row>
    <row r="10" spans="1:8" ht="11.25" customHeight="1">
      <c r="A10" s="48"/>
      <c r="B10" s="49">
        <v>1112</v>
      </c>
      <c r="C10" s="49" t="s">
        <v>4</v>
      </c>
      <c r="D10" s="50"/>
      <c r="E10" s="50"/>
      <c r="F10" s="51">
        <v>24695</v>
      </c>
      <c r="G10" s="51"/>
      <c r="H10" s="51">
        <v>24695</v>
      </c>
    </row>
    <row r="11" spans="1:8" ht="11.25" customHeight="1">
      <c r="A11" s="48"/>
      <c r="B11" s="49">
        <v>1113</v>
      </c>
      <c r="C11" s="49" t="s">
        <v>5</v>
      </c>
      <c r="D11" s="50"/>
      <c r="E11" s="50"/>
      <c r="F11" s="51">
        <v>107760</v>
      </c>
      <c r="G11" s="51"/>
      <c r="H11" s="51">
        <v>107760</v>
      </c>
    </row>
    <row r="12" spans="1:8" ht="11.25" customHeight="1">
      <c r="A12" s="48"/>
      <c r="B12" s="49">
        <v>1121</v>
      </c>
      <c r="C12" s="49" t="s">
        <v>6</v>
      </c>
      <c r="D12" s="50"/>
      <c r="E12" s="50"/>
      <c r="F12" s="51">
        <v>1001270</v>
      </c>
      <c r="G12" s="51"/>
      <c r="H12" s="51">
        <v>1001270</v>
      </c>
    </row>
    <row r="13" spans="1:8" ht="11.25" customHeight="1">
      <c r="A13" s="48"/>
      <c r="B13" s="49">
        <v>1122</v>
      </c>
      <c r="C13" s="49" t="s">
        <v>137</v>
      </c>
      <c r="D13" s="50"/>
      <c r="E13" s="50"/>
      <c r="F13" s="51">
        <v>322050</v>
      </c>
      <c r="G13" s="51"/>
      <c r="H13" s="51">
        <v>350550</v>
      </c>
    </row>
    <row r="14" spans="1:8" ht="11.25" customHeight="1">
      <c r="A14" s="48"/>
      <c r="B14" s="49">
        <v>1211</v>
      </c>
      <c r="C14" s="49" t="s">
        <v>7</v>
      </c>
      <c r="D14" s="50"/>
      <c r="E14" s="50"/>
      <c r="F14" s="51">
        <v>2507665</v>
      </c>
      <c r="G14" s="51"/>
      <c r="H14" s="51">
        <v>2507665</v>
      </c>
    </row>
    <row r="15" spans="1:8" ht="11.25" customHeight="1">
      <c r="A15" s="48"/>
      <c r="B15" s="49">
        <v>1381</v>
      </c>
      <c r="C15" s="52" t="s">
        <v>174</v>
      </c>
      <c r="D15" s="50"/>
      <c r="E15" s="50"/>
      <c r="F15" s="51">
        <v>20000</v>
      </c>
      <c r="G15" s="188">
        <v>2000</v>
      </c>
      <c r="H15" s="51">
        <v>32000</v>
      </c>
    </row>
    <row r="16" spans="1:8" ht="11.25" customHeight="1" thickBot="1">
      <c r="A16" s="53"/>
      <c r="B16" s="54">
        <v>1511</v>
      </c>
      <c r="C16" s="54" t="s">
        <v>73</v>
      </c>
      <c r="D16" s="55"/>
      <c r="E16" s="55"/>
      <c r="F16" s="56">
        <v>423330</v>
      </c>
      <c r="G16" s="56"/>
      <c r="H16" s="56">
        <v>423330</v>
      </c>
    </row>
    <row r="17" spans="1:8" ht="11.25" customHeight="1" thickBot="1">
      <c r="A17" s="57"/>
      <c r="B17" s="58"/>
      <c r="C17" s="59" t="s">
        <v>72</v>
      </c>
      <c r="D17" s="60"/>
      <c r="E17" s="60"/>
      <c r="F17" s="42">
        <f>SUM(F9:F16)</f>
        <v>5670240</v>
      </c>
      <c r="G17" s="42">
        <f>SUM(G9:G16)</f>
        <v>2000</v>
      </c>
      <c r="H17" s="42">
        <f>SUM(H9:H16)</f>
        <v>5710740</v>
      </c>
    </row>
    <row r="18" spans="1:8" ht="11.25" customHeight="1">
      <c r="A18" s="44"/>
      <c r="B18" s="45">
        <v>1340</v>
      </c>
      <c r="C18" s="45" t="s">
        <v>95</v>
      </c>
      <c r="D18" s="46"/>
      <c r="E18" s="46"/>
      <c r="F18" s="61">
        <v>185000</v>
      </c>
      <c r="G18" s="61"/>
      <c r="H18" s="61">
        <v>185000</v>
      </c>
    </row>
    <row r="19" spans="1:8" ht="11.25" customHeight="1">
      <c r="A19" s="62"/>
      <c r="B19" s="63">
        <v>1341</v>
      </c>
      <c r="C19" s="63" t="s">
        <v>9</v>
      </c>
      <c r="D19" s="64"/>
      <c r="E19" s="64"/>
      <c r="F19" s="47">
        <v>9500</v>
      </c>
      <c r="G19" s="47"/>
      <c r="H19" s="47">
        <v>9500</v>
      </c>
    </row>
    <row r="20" spans="1:8" ht="11.25" customHeight="1">
      <c r="A20" s="48"/>
      <c r="B20" s="49">
        <v>1342</v>
      </c>
      <c r="C20" s="49" t="s">
        <v>104</v>
      </c>
      <c r="D20" s="50"/>
      <c r="E20" s="50"/>
      <c r="F20" s="51">
        <v>40000</v>
      </c>
      <c r="G20" s="51"/>
      <c r="H20" s="51">
        <v>20000</v>
      </c>
    </row>
    <row r="21" spans="1:8" ht="11.25" customHeight="1">
      <c r="A21" s="48"/>
      <c r="B21" s="49">
        <v>1343</v>
      </c>
      <c r="C21" s="49" t="s">
        <v>149</v>
      </c>
      <c r="D21" s="50"/>
      <c r="E21" s="50"/>
      <c r="F21" s="51">
        <v>200</v>
      </c>
      <c r="G21" s="51"/>
      <c r="H21" s="51">
        <v>200</v>
      </c>
    </row>
    <row r="22" spans="1:8" ht="11.25" customHeight="1">
      <c r="A22" s="48"/>
      <c r="B22" s="49">
        <v>1344</v>
      </c>
      <c r="C22" s="49" t="s">
        <v>17</v>
      </c>
      <c r="D22" s="50"/>
      <c r="E22" s="50"/>
      <c r="F22" s="51">
        <v>3000</v>
      </c>
      <c r="G22" s="51"/>
      <c r="H22" s="51">
        <v>3000</v>
      </c>
    </row>
    <row r="23" spans="1:8" ht="11.25" customHeight="1">
      <c r="A23" s="48"/>
      <c r="B23" s="49">
        <v>1345</v>
      </c>
      <c r="C23" s="49" t="s">
        <v>121</v>
      </c>
      <c r="D23" s="50"/>
      <c r="E23" s="50"/>
      <c r="F23" s="51">
        <v>0</v>
      </c>
      <c r="G23" s="51"/>
      <c r="H23" s="51">
        <v>0</v>
      </c>
    </row>
    <row r="24" spans="1:8" ht="11.25" customHeight="1">
      <c r="A24" s="65"/>
      <c r="B24" s="66">
        <v>1349</v>
      </c>
      <c r="C24" s="66" t="s">
        <v>283</v>
      </c>
      <c r="D24" s="67"/>
      <c r="E24" s="67"/>
      <c r="F24" s="68"/>
      <c r="G24" s="68"/>
      <c r="H24" s="68">
        <v>24000</v>
      </c>
    </row>
    <row r="25" spans="1:8" ht="11.25" customHeight="1">
      <c r="A25" s="65"/>
      <c r="B25" s="66">
        <v>1356</v>
      </c>
      <c r="C25" s="66" t="s">
        <v>175</v>
      </c>
      <c r="D25" s="67"/>
      <c r="E25" s="67"/>
      <c r="F25" s="68">
        <v>600</v>
      </c>
      <c r="G25" s="68"/>
      <c r="H25" s="68">
        <v>600</v>
      </c>
    </row>
    <row r="26" spans="1:8" ht="11.25" customHeight="1" thickBot="1">
      <c r="A26" s="65"/>
      <c r="B26" s="66">
        <v>1361</v>
      </c>
      <c r="C26" s="66" t="s">
        <v>8</v>
      </c>
      <c r="D26" s="67"/>
      <c r="E26" s="67"/>
      <c r="F26" s="68">
        <v>3000</v>
      </c>
      <c r="G26" s="68"/>
      <c r="H26" s="68">
        <v>3000</v>
      </c>
    </row>
    <row r="27" spans="1:8" ht="11.25" customHeight="1" thickBot="1">
      <c r="A27" s="57"/>
      <c r="B27" s="58"/>
      <c r="C27" s="69" t="s">
        <v>105</v>
      </c>
      <c r="D27" s="60"/>
      <c r="E27" s="60"/>
      <c r="F27" s="42">
        <f>SUM(F18:F26)</f>
        <v>241300</v>
      </c>
      <c r="G27" s="42">
        <f>SUM(G18:G26)</f>
        <v>0</v>
      </c>
      <c r="H27" s="42">
        <f>SUM(H18:H26)</f>
        <v>245300</v>
      </c>
    </row>
    <row r="28" spans="1:8" ht="11.25" customHeight="1">
      <c r="A28" s="62"/>
      <c r="B28" s="63">
        <v>4111</v>
      </c>
      <c r="C28" s="70" t="s">
        <v>291</v>
      </c>
      <c r="D28" s="64"/>
      <c r="E28" s="64"/>
      <c r="F28" s="47">
        <v>0</v>
      </c>
      <c r="G28" s="47"/>
      <c r="H28" s="47">
        <v>494000</v>
      </c>
    </row>
    <row r="29" spans="1:8" ht="11.25" customHeight="1">
      <c r="A29" s="48"/>
      <c r="B29" s="49">
        <v>4112</v>
      </c>
      <c r="C29" s="49" t="s">
        <v>143</v>
      </c>
      <c r="D29" s="50"/>
      <c r="E29" s="50"/>
      <c r="F29" s="51">
        <v>71100</v>
      </c>
      <c r="G29" s="51"/>
      <c r="H29" s="51">
        <v>71100</v>
      </c>
    </row>
    <row r="30" spans="1:8" ht="11.25" customHeight="1">
      <c r="A30" s="48"/>
      <c r="B30" s="49">
        <v>4116</v>
      </c>
      <c r="C30" s="49" t="s">
        <v>123</v>
      </c>
      <c r="D30" s="50"/>
      <c r="E30" s="50"/>
      <c r="F30" s="51">
        <v>0</v>
      </c>
      <c r="G30" s="51"/>
      <c r="H30" s="51">
        <v>240000</v>
      </c>
    </row>
    <row r="31" spans="1:8" ht="11.25" customHeight="1">
      <c r="A31" s="65"/>
      <c r="B31" s="66">
        <v>4122</v>
      </c>
      <c r="C31" s="66" t="s">
        <v>264</v>
      </c>
      <c r="D31" s="67"/>
      <c r="E31" s="67"/>
      <c r="F31" s="68">
        <v>0</v>
      </c>
      <c r="G31" s="68"/>
      <c r="H31" s="68">
        <v>60000</v>
      </c>
    </row>
    <row r="32" spans="1:8" ht="11.25" customHeight="1">
      <c r="A32" s="65"/>
      <c r="B32" s="66">
        <v>4216</v>
      </c>
      <c r="C32" s="66" t="s">
        <v>176</v>
      </c>
      <c r="D32" s="67"/>
      <c r="E32" s="67"/>
      <c r="F32" s="68">
        <v>1438401</v>
      </c>
      <c r="G32" s="68"/>
      <c r="H32" s="68">
        <v>1438401</v>
      </c>
    </row>
    <row r="33" spans="1:8" ht="11.25" customHeight="1" thickBot="1">
      <c r="A33" s="65"/>
      <c r="B33" s="66">
        <v>4222</v>
      </c>
      <c r="C33" s="66" t="s">
        <v>292</v>
      </c>
      <c r="D33" s="67"/>
      <c r="E33" s="67"/>
      <c r="F33" s="68">
        <v>0</v>
      </c>
      <c r="G33" s="68"/>
      <c r="H33" s="68">
        <v>300000</v>
      </c>
    </row>
    <row r="34" spans="1:8" ht="11.25" customHeight="1" thickBot="1">
      <c r="A34" s="57"/>
      <c r="B34" s="58"/>
      <c r="C34" s="59" t="s">
        <v>142</v>
      </c>
      <c r="D34" s="60"/>
      <c r="E34" s="60"/>
      <c r="F34" s="42">
        <f>SUM(F28:F33)</f>
        <v>1509501</v>
      </c>
      <c r="G34" s="42">
        <f>SUM(G28:G33)</f>
        <v>0</v>
      </c>
      <c r="H34" s="42">
        <f>SUM(H28:H33)</f>
        <v>2603501</v>
      </c>
    </row>
    <row r="35" spans="1:8" ht="11.25" customHeight="1" thickBot="1">
      <c r="A35" s="71">
        <v>1031</v>
      </c>
      <c r="B35" s="72">
        <v>2111</v>
      </c>
      <c r="C35" s="73" t="s">
        <v>177</v>
      </c>
      <c r="D35" s="74"/>
      <c r="E35" s="74"/>
      <c r="F35" s="75">
        <v>30000</v>
      </c>
      <c r="G35" s="75"/>
      <c r="H35" s="75">
        <v>30000</v>
      </c>
    </row>
    <row r="36" spans="1:8" ht="11.25" customHeight="1" thickBot="1">
      <c r="A36" s="76">
        <v>1031</v>
      </c>
      <c r="B36" s="58"/>
      <c r="C36" s="59" t="s">
        <v>18</v>
      </c>
      <c r="D36" s="60"/>
      <c r="E36" s="60"/>
      <c r="F36" s="42">
        <f>SUM(F35)</f>
        <v>30000</v>
      </c>
      <c r="G36" s="42">
        <f>SUM(G35)</f>
        <v>0</v>
      </c>
      <c r="H36" s="42">
        <f>SUM(H35)</f>
        <v>30000</v>
      </c>
    </row>
    <row r="37" spans="1:8" ht="11.25" customHeight="1" thickBot="1">
      <c r="A37" s="71">
        <v>1036</v>
      </c>
      <c r="B37" s="72">
        <v>2111</v>
      </c>
      <c r="C37" s="73" t="s">
        <v>274</v>
      </c>
      <c r="D37" s="74"/>
      <c r="E37" s="74"/>
      <c r="F37" s="75">
        <v>2000</v>
      </c>
      <c r="G37" s="75"/>
      <c r="H37" s="75">
        <v>2000</v>
      </c>
    </row>
    <row r="38" spans="1:8" ht="11.25" customHeight="1" thickBot="1">
      <c r="A38" s="76">
        <v>1036</v>
      </c>
      <c r="B38" s="58"/>
      <c r="C38" s="59" t="s">
        <v>32</v>
      </c>
      <c r="D38" s="60"/>
      <c r="E38" s="60"/>
      <c r="F38" s="42">
        <f>SUM(F37)</f>
        <v>2000</v>
      </c>
      <c r="G38" s="42">
        <f>SUM(G37)</f>
        <v>0</v>
      </c>
      <c r="H38" s="42">
        <f>SUM(H37)</f>
        <v>2000</v>
      </c>
    </row>
    <row r="39" spans="1:15" ht="11.25" customHeight="1">
      <c r="A39" s="44">
        <v>2122</v>
      </c>
      <c r="B39" s="45">
        <v>2111</v>
      </c>
      <c r="C39" s="177" t="s">
        <v>262</v>
      </c>
      <c r="D39" s="46"/>
      <c r="E39" s="46"/>
      <c r="F39" s="61">
        <v>500</v>
      </c>
      <c r="G39" s="61"/>
      <c r="H39" s="61">
        <v>0</v>
      </c>
      <c r="O39" s="178"/>
    </row>
    <row r="40" spans="1:8" ht="11.25" customHeight="1" thickBot="1">
      <c r="A40" s="53">
        <v>2122</v>
      </c>
      <c r="B40" s="54">
        <v>2310</v>
      </c>
      <c r="C40" s="77" t="s">
        <v>262</v>
      </c>
      <c r="D40" s="55"/>
      <c r="E40" s="55"/>
      <c r="F40" s="56"/>
      <c r="G40" s="56"/>
      <c r="H40" s="56">
        <v>5000</v>
      </c>
    </row>
    <row r="41" spans="1:8" ht="11.25" customHeight="1" thickBot="1">
      <c r="A41" s="76">
        <v>2122</v>
      </c>
      <c r="B41" s="58"/>
      <c r="C41" s="59" t="s">
        <v>263</v>
      </c>
      <c r="D41" s="60"/>
      <c r="E41" s="60"/>
      <c r="F41" s="42">
        <f>SUM(F39:F40)</f>
        <v>500</v>
      </c>
      <c r="G41" s="42">
        <f>SUM(G39:G40)</f>
        <v>0</v>
      </c>
      <c r="H41" s="42">
        <f>SUM(H39:H40)</f>
        <v>5000</v>
      </c>
    </row>
    <row r="42" spans="1:8" ht="11.25" customHeight="1" thickBot="1">
      <c r="A42" s="53">
        <v>2141</v>
      </c>
      <c r="B42" s="54">
        <v>2321</v>
      </c>
      <c r="C42" s="54" t="s">
        <v>308</v>
      </c>
      <c r="D42" s="55"/>
      <c r="E42" s="55"/>
      <c r="F42" s="56">
        <v>0</v>
      </c>
      <c r="G42" s="56"/>
      <c r="H42" s="56">
        <v>980</v>
      </c>
    </row>
    <row r="43" spans="1:8" ht="11.25" customHeight="1" thickBot="1">
      <c r="A43" s="76">
        <v>2141</v>
      </c>
      <c r="B43" s="58"/>
      <c r="C43" s="69" t="s">
        <v>307</v>
      </c>
      <c r="D43" s="60"/>
      <c r="E43" s="60"/>
      <c r="F43" s="42">
        <f>SUM(F41:F42)</f>
        <v>500</v>
      </c>
      <c r="G43" s="42">
        <f>SUM(G42)</f>
        <v>0</v>
      </c>
      <c r="H43" s="42">
        <f>SUM(H42)</f>
        <v>980</v>
      </c>
    </row>
    <row r="44" spans="1:8" ht="11.25" customHeight="1" thickBot="1">
      <c r="A44" s="53">
        <v>2212</v>
      </c>
      <c r="B44" s="54">
        <v>2322</v>
      </c>
      <c r="C44" s="54" t="s">
        <v>318</v>
      </c>
      <c r="D44" s="55"/>
      <c r="E44" s="55"/>
      <c r="F44" s="56">
        <v>0</v>
      </c>
      <c r="G44" s="56">
        <v>10650</v>
      </c>
      <c r="H44" s="56">
        <v>10650</v>
      </c>
    </row>
    <row r="45" spans="1:8" ht="11.25" customHeight="1" thickBot="1">
      <c r="A45" s="76">
        <v>2212</v>
      </c>
      <c r="B45" s="58"/>
      <c r="C45" s="69" t="s">
        <v>317</v>
      </c>
      <c r="D45" s="60"/>
      <c r="E45" s="60"/>
      <c r="F45" s="42">
        <f>SUM(F44)</f>
        <v>0</v>
      </c>
      <c r="G45" s="176">
        <f>SUM(G44)</f>
        <v>10650</v>
      </c>
      <c r="H45" s="42">
        <f>SUM(H44)</f>
        <v>10650</v>
      </c>
    </row>
    <row r="46" spans="1:8" ht="11.25" customHeight="1">
      <c r="A46" s="62">
        <v>2310</v>
      </c>
      <c r="B46" s="63">
        <v>2111</v>
      </c>
      <c r="C46" s="63" t="s">
        <v>19</v>
      </c>
      <c r="D46" s="64"/>
      <c r="E46" s="64"/>
      <c r="F46" s="47">
        <v>25000</v>
      </c>
      <c r="G46" s="47"/>
      <c r="H46" s="47">
        <v>27000</v>
      </c>
    </row>
    <row r="47" spans="1:8" ht="11.25" customHeight="1" thickBot="1">
      <c r="A47" s="53">
        <v>2310</v>
      </c>
      <c r="B47" s="54">
        <v>2324</v>
      </c>
      <c r="C47" s="54" t="s">
        <v>178</v>
      </c>
      <c r="D47" s="55"/>
      <c r="E47" s="55"/>
      <c r="F47" s="56">
        <v>0</v>
      </c>
      <c r="G47" s="56"/>
      <c r="H47" s="56">
        <v>9605</v>
      </c>
    </row>
    <row r="48" spans="1:8" ht="11.25" customHeight="1" thickBot="1">
      <c r="A48" s="76">
        <v>2310</v>
      </c>
      <c r="B48" s="58"/>
      <c r="C48" s="69" t="s">
        <v>19</v>
      </c>
      <c r="D48" s="60"/>
      <c r="E48" s="60"/>
      <c r="F48" s="42">
        <f>SUM(F46:F47)</f>
        <v>25000</v>
      </c>
      <c r="G48" s="42">
        <f>SUM(G46:G47)</f>
        <v>0</v>
      </c>
      <c r="H48" s="42">
        <f>SUM(H46:H47)</f>
        <v>36605</v>
      </c>
    </row>
    <row r="49" spans="1:8" ht="11.25" customHeight="1" thickBot="1">
      <c r="A49" s="53">
        <v>2321</v>
      </c>
      <c r="B49" s="54">
        <v>2111</v>
      </c>
      <c r="C49" s="54" t="s">
        <v>20</v>
      </c>
      <c r="D49" s="55"/>
      <c r="E49" s="55"/>
      <c r="F49" s="56">
        <v>25000</v>
      </c>
      <c r="G49" s="56"/>
      <c r="H49" s="56">
        <v>25089</v>
      </c>
    </row>
    <row r="50" spans="1:8" ht="11.25" customHeight="1" thickBot="1">
      <c r="A50" s="76">
        <v>2321</v>
      </c>
      <c r="B50" s="58"/>
      <c r="C50" s="69" t="s">
        <v>106</v>
      </c>
      <c r="D50" s="60"/>
      <c r="E50" s="60"/>
      <c r="F50" s="42">
        <f>SUM(F49)</f>
        <v>25000</v>
      </c>
      <c r="G50" s="42">
        <f>SUM(G49)</f>
        <v>0</v>
      </c>
      <c r="H50" s="42">
        <f>SUM(H49)</f>
        <v>25089</v>
      </c>
    </row>
    <row r="51" spans="1:8" ht="11.25" customHeight="1">
      <c r="A51" s="62">
        <v>3399</v>
      </c>
      <c r="B51" s="63">
        <v>2111</v>
      </c>
      <c r="C51" s="70" t="s">
        <v>261</v>
      </c>
      <c r="D51" s="64"/>
      <c r="E51" s="64"/>
      <c r="F51" s="47">
        <v>4000</v>
      </c>
      <c r="G51" s="47"/>
      <c r="H51" s="47">
        <v>4000</v>
      </c>
    </row>
    <row r="52" spans="1:8" ht="11.25" customHeight="1">
      <c r="A52" s="62">
        <v>3399</v>
      </c>
      <c r="B52" s="63">
        <v>2112</v>
      </c>
      <c r="C52" s="70" t="s">
        <v>170</v>
      </c>
      <c r="D52" s="64"/>
      <c r="E52" s="64"/>
      <c r="F52" s="47">
        <v>500</v>
      </c>
      <c r="G52" s="47"/>
      <c r="H52" s="47">
        <v>500</v>
      </c>
    </row>
    <row r="53" spans="1:8" ht="11.25" customHeight="1" thickBot="1">
      <c r="A53" s="65">
        <v>3399</v>
      </c>
      <c r="B53" s="66">
        <v>2321</v>
      </c>
      <c r="C53" s="78" t="s">
        <v>150</v>
      </c>
      <c r="D53" s="67"/>
      <c r="E53" s="67"/>
      <c r="F53" s="68">
        <v>5000</v>
      </c>
      <c r="G53" s="68"/>
      <c r="H53" s="68">
        <v>15000</v>
      </c>
    </row>
    <row r="54" spans="1:8" ht="11.25" customHeight="1" thickBot="1">
      <c r="A54" s="76">
        <v>3399</v>
      </c>
      <c r="B54" s="58"/>
      <c r="C54" s="69" t="s">
        <v>79</v>
      </c>
      <c r="D54" s="60"/>
      <c r="E54" s="60"/>
      <c r="F54" s="42">
        <f>SUM(F51:F53)</f>
        <v>9500</v>
      </c>
      <c r="G54" s="42">
        <f>SUM(G51:G53)</f>
        <v>0</v>
      </c>
      <c r="H54" s="42">
        <f>SUM(H51:H53)</f>
        <v>19500</v>
      </c>
    </row>
    <row r="55" spans="1:8" ht="11.25" customHeight="1" thickBot="1">
      <c r="A55" s="53">
        <v>3412</v>
      </c>
      <c r="B55" s="54">
        <v>2132</v>
      </c>
      <c r="C55" s="54" t="s">
        <v>96</v>
      </c>
      <c r="D55" s="55"/>
      <c r="E55" s="55"/>
      <c r="F55" s="56">
        <v>1000</v>
      </c>
      <c r="G55" s="56"/>
      <c r="H55" s="56">
        <v>1000</v>
      </c>
    </row>
    <row r="56" spans="1:8" ht="11.25" customHeight="1" thickBot="1">
      <c r="A56" s="76">
        <v>3412</v>
      </c>
      <c r="B56" s="58"/>
      <c r="C56" s="69" t="s">
        <v>80</v>
      </c>
      <c r="D56" s="60"/>
      <c r="E56" s="60"/>
      <c r="F56" s="42">
        <f>SUM(F55)</f>
        <v>1000</v>
      </c>
      <c r="G56" s="42">
        <f>SUM(G55)</f>
        <v>0</v>
      </c>
      <c r="H56" s="42">
        <f>SUM(H55)</f>
        <v>1000</v>
      </c>
    </row>
    <row r="57" spans="1:8" ht="11.25" customHeight="1">
      <c r="A57" s="62">
        <v>3612</v>
      </c>
      <c r="B57" s="63">
        <v>2111</v>
      </c>
      <c r="C57" s="63" t="s">
        <v>21</v>
      </c>
      <c r="D57" s="64"/>
      <c r="E57" s="64"/>
      <c r="F57" s="47">
        <v>240000</v>
      </c>
      <c r="G57" s="47"/>
      <c r="H57" s="47">
        <v>240000</v>
      </c>
    </row>
    <row r="58" spans="1:8" ht="11.25" customHeight="1">
      <c r="A58" s="48">
        <v>3612</v>
      </c>
      <c r="B58" s="49">
        <v>2132</v>
      </c>
      <c r="C58" s="49" t="s">
        <v>22</v>
      </c>
      <c r="D58" s="50"/>
      <c r="E58" s="50"/>
      <c r="F58" s="51">
        <v>250000</v>
      </c>
      <c r="G58" s="51"/>
      <c r="H58" s="51">
        <v>250000</v>
      </c>
    </row>
    <row r="59" spans="1:8" ht="11.25" customHeight="1">
      <c r="A59" s="48">
        <v>3612</v>
      </c>
      <c r="B59" s="49">
        <v>2133</v>
      </c>
      <c r="C59" s="49" t="s">
        <v>107</v>
      </c>
      <c r="D59" s="50"/>
      <c r="E59" s="50"/>
      <c r="F59" s="51">
        <v>9000</v>
      </c>
      <c r="G59" s="51"/>
      <c r="H59" s="51">
        <v>9000</v>
      </c>
    </row>
    <row r="60" spans="1:8" ht="11.25" customHeight="1">
      <c r="A60" s="65">
        <v>3612</v>
      </c>
      <c r="B60" s="66">
        <v>2322</v>
      </c>
      <c r="C60" s="66" t="s">
        <v>257</v>
      </c>
      <c r="D60" s="67"/>
      <c r="E60" s="67"/>
      <c r="F60" s="68">
        <v>0</v>
      </c>
      <c r="G60" s="68"/>
      <c r="H60" s="68">
        <v>0</v>
      </c>
    </row>
    <row r="61" spans="1:8" ht="11.25" customHeight="1">
      <c r="A61" s="65">
        <v>3612</v>
      </c>
      <c r="B61" s="66">
        <v>2324</v>
      </c>
      <c r="C61" s="66" t="s">
        <v>194</v>
      </c>
      <c r="D61" s="67"/>
      <c r="E61" s="67"/>
      <c r="F61" s="68">
        <v>0</v>
      </c>
      <c r="G61" s="68"/>
      <c r="H61" s="68">
        <v>6625</v>
      </c>
    </row>
    <row r="62" spans="1:8" ht="11.25" customHeight="1" thickBot="1">
      <c r="A62" s="65">
        <v>3612</v>
      </c>
      <c r="B62" s="66">
        <v>3112</v>
      </c>
      <c r="C62" s="66" t="s">
        <v>23</v>
      </c>
      <c r="D62" s="67"/>
      <c r="E62" s="67"/>
      <c r="F62" s="68">
        <v>31000</v>
      </c>
      <c r="G62" s="68"/>
      <c r="H62" s="68">
        <v>31000</v>
      </c>
    </row>
    <row r="63" spans="1:8" ht="11.25" customHeight="1" thickBot="1">
      <c r="A63" s="76">
        <v>3612</v>
      </c>
      <c r="B63" s="58"/>
      <c r="C63" s="59" t="s">
        <v>74</v>
      </c>
      <c r="D63" s="60"/>
      <c r="E63" s="60"/>
      <c r="F63" s="42">
        <f>SUM(F57:F62)</f>
        <v>530000</v>
      </c>
      <c r="G63" s="179">
        <f>SUM(G57:G62)</f>
        <v>0</v>
      </c>
      <c r="H63" s="42">
        <f>SUM(H57:H62)</f>
        <v>536625</v>
      </c>
    </row>
    <row r="64" spans="1:8" s="1" customFormat="1" ht="11.25" customHeight="1">
      <c r="A64" s="79">
        <v>3613</v>
      </c>
      <c r="B64" s="80">
        <v>2111</v>
      </c>
      <c r="C64" s="80" t="s">
        <v>24</v>
      </c>
      <c r="D64" s="81"/>
      <c r="E64" s="81"/>
      <c r="F64" s="82">
        <v>36000</v>
      </c>
      <c r="G64" s="82"/>
      <c r="H64" s="82">
        <v>36000</v>
      </c>
    </row>
    <row r="65" spans="1:8" ht="11.25" customHeight="1">
      <c r="A65" s="48">
        <v>3613</v>
      </c>
      <c r="B65" s="49">
        <v>2132</v>
      </c>
      <c r="C65" s="49" t="s">
        <v>25</v>
      </c>
      <c r="D65" s="50"/>
      <c r="E65" s="50"/>
      <c r="F65" s="51">
        <v>25000</v>
      </c>
      <c r="G65" s="51"/>
      <c r="H65" s="51">
        <v>25000</v>
      </c>
    </row>
    <row r="66" spans="1:8" ht="11.25" customHeight="1">
      <c r="A66" s="48">
        <v>3613</v>
      </c>
      <c r="B66" s="49">
        <v>2133</v>
      </c>
      <c r="C66" s="49" t="s">
        <v>97</v>
      </c>
      <c r="D66" s="50"/>
      <c r="E66" s="50"/>
      <c r="F66" s="51">
        <v>0</v>
      </c>
      <c r="G66" s="51"/>
      <c r="H66" s="51">
        <v>0</v>
      </c>
    </row>
    <row r="67" spans="1:8" ht="11.25" customHeight="1" thickBot="1">
      <c r="A67" s="53">
        <v>3613</v>
      </c>
      <c r="B67" s="54">
        <v>2324</v>
      </c>
      <c r="C67" s="54" t="s">
        <v>284</v>
      </c>
      <c r="D67" s="55"/>
      <c r="E67" s="55"/>
      <c r="F67" s="56"/>
      <c r="G67" s="56"/>
      <c r="H67" s="56">
        <v>9470</v>
      </c>
    </row>
    <row r="68" spans="1:8" ht="11.25" customHeight="1" thickBot="1">
      <c r="A68" s="76">
        <v>3613</v>
      </c>
      <c r="B68" s="58"/>
      <c r="C68" s="59" t="s">
        <v>75</v>
      </c>
      <c r="D68" s="60"/>
      <c r="E68" s="60"/>
      <c r="F68" s="42">
        <f>SUM(F64:F67)</f>
        <v>61000</v>
      </c>
      <c r="G68" s="42">
        <f>SUM(G64:G67)</f>
        <v>0</v>
      </c>
      <c r="H68" s="42">
        <f>SUM(H64:H67)</f>
        <v>70470</v>
      </c>
    </row>
    <row r="69" spans="1:8" ht="11.25" customHeight="1" thickBot="1">
      <c r="A69" s="53">
        <v>3631</v>
      </c>
      <c r="B69" s="54">
        <v>2324</v>
      </c>
      <c r="C69" s="54" t="s">
        <v>309</v>
      </c>
      <c r="D69" s="55"/>
      <c r="E69" s="55"/>
      <c r="F69" s="56"/>
      <c r="G69" s="56"/>
      <c r="H69" s="56">
        <v>5584</v>
      </c>
    </row>
    <row r="70" spans="1:8" ht="11.25" customHeight="1" thickBot="1">
      <c r="A70" s="76">
        <v>3631</v>
      </c>
      <c r="B70" s="58"/>
      <c r="C70" s="59" t="s">
        <v>83</v>
      </c>
      <c r="D70" s="60"/>
      <c r="E70" s="60"/>
      <c r="F70" s="42">
        <v>0</v>
      </c>
      <c r="G70" s="42">
        <f>SUM(G69)</f>
        <v>0</v>
      </c>
      <c r="H70" s="42">
        <f>SUM(H69)</f>
        <v>5584</v>
      </c>
    </row>
    <row r="71" spans="1:8" ht="11.25" customHeight="1">
      <c r="A71" s="62">
        <v>3634</v>
      </c>
      <c r="B71" s="63">
        <v>2324</v>
      </c>
      <c r="C71" s="63" t="s">
        <v>195</v>
      </c>
      <c r="D71" s="64"/>
      <c r="E71" s="64"/>
      <c r="F71" s="47">
        <v>0</v>
      </c>
      <c r="G71" s="47"/>
      <c r="H71" s="47">
        <v>8194</v>
      </c>
    </row>
    <row r="72" spans="1:8" ht="11.25" customHeight="1" thickBot="1">
      <c r="A72" s="53">
        <v>3634</v>
      </c>
      <c r="B72" s="54">
        <v>3112</v>
      </c>
      <c r="C72" s="54" t="s">
        <v>122</v>
      </c>
      <c r="D72" s="55"/>
      <c r="E72" s="55"/>
      <c r="F72" s="56">
        <v>11000</v>
      </c>
      <c r="G72" s="56"/>
      <c r="H72" s="56">
        <v>11000</v>
      </c>
    </row>
    <row r="73" spans="1:8" ht="11.25" customHeight="1" thickBot="1">
      <c r="A73" s="76">
        <v>3634</v>
      </c>
      <c r="B73" s="58"/>
      <c r="C73" s="59" t="s">
        <v>76</v>
      </c>
      <c r="D73" s="60"/>
      <c r="E73" s="60"/>
      <c r="F73" s="42">
        <f>SUM(F71:F72)</f>
        <v>11000</v>
      </c>
      <c r="G73" s="42">
        <f>SUM(G71:G72)</f>
        <v>0</v>
      </c>
      <c r="H73" s="42">
        <f>SUM(H71:H72)</f>
        <v>19194</v>
      </c>
    </row>
    <row r="74" spans="1:8" ht="11.25" customHeight="1">
      <c r="A74" s="62">
        <v>3639</v>
      </c>
      <c r="B74" s="63">
        <v>2111</v>
      </c>
      <c r="C74" s="63" t="s">
        <v>179</v>
      </c>
      <c r="D74" s="64"/>
      <c r="E74" s="64"/>
      <c r="F74" s="47">
        <v>0</v>
      </c>
      <c r="G74" s="47"/>
      <c r="H74" s="47">
        <v>0</v>
      </c>
    </row>
    <row r="75" spans="1:8" ht="11.25" customHeight="1">
      <c r="A75" s="48">
        <v>3639</v>
      </c>
      <c r="B75" s="49">
        <v>2119</v>
      </c>
      <c r="C75" s="49" t="s">
        <v>196</v>
      </c>
      <c r="D75" s="50"/>
      <c r="E75" s="50"/>
      <c r="F75" s="51">
        <v>0</v>
      </c>
      <c r="G75" s="51"/>
      <c r="H75" s="51">
        <v>0</v>
      </c>
    </row>
    <row r="76" spans="1:8" ht="11.25" customHeight="1">
      <c r="A76" s="48">
        <v>3639</v>
      </c>
      <c r="B76" s="49">
        <v>2131</v>
      </c>
      <c r="C76" s="49" t="s">
        <v>28</v>
      </c>
      <c r="D76" s="50"/>
      <c r="E76" s="50"/>
      <c r="F76" s="51">
        <v>25000</v>
      </c>
      <c r="G76" s="51"/>
      <c r="H76" s="51">
        <v>25000</v>
      </c>
    </row>
    <row r="77" spans="1:8" ht="11.25" customHeight="1" thickBot="1">
      <c r="A77" s="65">
        <v>3639</v>
      </c>
      <c r="B77" s="66">
        <v>3111</v>
      </c>
      <c r="C77" s="66" t="s">
        <v>147</v>
      </c>
      <c r="D77" s="67"/>
      <c r="E77" s="67"/>
      <c r="F77" s="68">
        <v>0</v>
      </c>
      <c r="G77" s="68"/>
      <c r="H77" s="68">
        <v>0</v>
      </c>
    </row>
    <row r="78" spans="1:8" ht="11.25" customHeight="1" thickBot="1">
      <c r="A78" s="76">
        <v>3639</v>
      </c>
      <c r="B78" s="58"/>
      <c r="C78" s="59" t="s">
        <v>31</v>
      </c>
      <c r="D78" s="60"/>
      <c r="E78" s="60"/>
      <c r="F78" s="42">
        <f>SUM(F74:F77)</f>
        <v>25000</v>
      </c>
      <c r="G78" s="42">
        <f>SUM(G74:G77)</f>
        <v>0</v>
      </c>
      <c r="H78" s="42">
        <f>SUM(H74:H77)</f>
        <v>25000</v>
      </c>
    </row>
    <row r="79" spans="1:8" ht="11.25" customHeight="1">
      <c r="A79" s="62">
        <v>3722</v>
      </c>
      <c r="B79" s="63">
        <v>2111</v>
      </c>
      <c r="C79" s="63" t="s">
        <v>108</v>
      </c>
      <c r="D79" s="64"/>
      <c r="E79" s="64"/>
      <c r="F79" s="47">
        <v>3634</v>
      </c>
      <c r="G79" s="47"/>
      <c r="H79" s="47">
        <v>4084</v>
      </c>
    </row>
    <row r="80" spans="1:8" ht="11.25" customHeight="1" thickBot="1">
      <c r="A80" s="48">
        <v>3722</v>
      </c>
      <c r="B80" s="49">
        <v>2112</v>
      </c>
      <c r="C80" s="49" t="s">
        <v>29</v>
      </c>
      <c r="D80" s="50"/>
      <c r="E80" s="50"/>
      <c r="F80" s="51">
        <v>7000</v>
      </c>
      <c r="G80" s="51"/>
      <c r="H80" s="51">
        <v>7000</v>
      </c>
    </row>
    <row r="81" spans="1:8" ht="11.25" customHeight="1" thickBot="1">
      <c r="A81" s="76">
        <v>3722</v>
      </c>
      <c r="B81" s="58" t="s">
        <v>140</v>
      </c>
      <c r="C81" s="59" t="s">
        <v>197</v>
      </c>
      <c r="D81" s="60"/>
      <c r="E81" s="60"/>
      <c r="F81" s="42">
        <f>SUM(F79:F80)</f>
        <v>10634</v>
      </c>
      <c r="G81" s="42">
        <f>SUM(G79:G80)</f>
        <v>0</v>
      </c>
      <c r="H81" s="42">
        <f>SUM(H79:H80)</f>
        <v>11084</v>
      </c>
    </row>
    <row r="82" spans="1:8" ht="11.25" customHeight="1" thickBot="1">
      <c r="A82" s="53">
        <v>3723</v>
      </c>
      <c r="B82" s="54">
        <v>2111</v>
      </c>
      <c r="C82" s="54" t="s">
        <v>199</v>
      </c>
      <c r="D82" s="55"/>
      <c r="E82" s="55"/>
      <c r="F82" s="56">
        <v>1300</v>
      </c>
      <c r="G82" s="56"/>
      <c r="H82" s="56">
        <v>1500</v>
      </c>
    </row>
    <row r="83" spans="1:8" ht="11.25" customHeight="1" thickBot="1">
      <c r="A83" s="76">
        <v>3723</v>
      </c>
      <c r="B83" s="58"/>
      <c r="C83" s="69" t="s">
        <v>198</v>
      </c>
      <c r="D83" s="60"/>
      <c r="E83" s="60"/>
      <c r="F83" s="42">
        <f>SUM(F82)</f>
        <v>1300</v>
      </c>
      <c r="G83" s="42">
        <f>SUM(G82)</f>
        <v>0</v>
      </c>
      <c r="H83" s="42">
        <f>SUM(H82)</f>
        <v>1500</v>
      </c>
    </row>
    <row r="84" spans="1:8" ht="11.25" customHeight="1" thickBot="1">
      <c r="A84" s="53">
        <v>3725</v>
      </c>
      <c r="B84" s="54">
        <v>2324</v>
      </c>
      <c r="C84" s="54" t="s">
        <v>67</v>
      </c>
      <c r="D84" s="55"/>
      <c r="E84" s="55"/>
      <c r="F84" s="56">
        <v>100000</v>
      </c>
      <c r="G84" s="56"/>
      <c r="H84" s="56">
        <v>100000</v>
      </c>
    </row>
    <row r="85" spans="1:8" ht="11.25" customHeight="1" thickBot="1">
      <c r="A85" s="76">
        <v>3725</v>
      </c>
      <c r="B85" s="58"/>
      <c r="C85" s="69" t="s">
        <v>109</v>
      </c>
      <c r="D85" s="60"/>
      <c r="E85" s="60"/>
      <c r="F85" s="42">
        <f>SUM(F84)</f>
        <v>100000</v>
      </c>
      <c r="G85" s="42">
        <f>SUM(G84)</f>
        <v>0</v>
      </c>
      <c r="H85" s="42">
        <f>SUM(H84)</f>
        <v>100000</v>
      </c>
    </row>
    <row r="86" spans="1:8" ht="11.25" customHeight="1" thickBot="1">
      <c r="A86" s="62">
        <v>3745</v>
      </c>
      <c r="B86" s="63">
        <v>2133</v>
      </c>
      <c r="C86" s="70" t="s">
        <v>151</v>
      </c>
      <c r="D86" s="64"/>
      <c r="E86" s="64"/>
      <c r="F86" s="47">
        <v>200</v>
      </c>
      <c r="G86" s="47"/>
      <c r="H86" s="47">
        <v>200</v>
      </c>
    </row>
    <row r="87" spans="1:8" ht="11.25" customHeight="1" thickBot="1">
      <c r="A87" s="76">
        <v>3745</v>
      </c>
      <c r="B87" s="58"/>
      <c r="C87" s="69" t="s">
        <v>84</v>
      </c>
      <c r="D87" s="60"/>
      <c r="E87" s="60"/>
      <c r="F87" s="42">
        <f>SUM(F86:F86)</f>
        <v>200</v>
      </c>
      <c r="G87" s="42">
        <f>SUM(G86:G86)</f>
        <v>0</v>
      </c>
      <c r="H87" s="42">
        <f>SUM(H86:H86)</f>
        <v>200</v>
      </c>
    </row>
    <row r="88" spans="1:8" ht="11.25" customHeight="1" thickBot="1">
      <c r="A88" s="53">
        <v>5511</v>
      </c>
      <c r="B88" s="54">
        <v>2324</v>
      </c>
      <c r="C88" s="54" t="s">
        <v>255</v>
      </c>
      <c r="D88" s="55"/>
      <c r="E88" s="55"/>
      <c r="F88" s="56">
        <v>0</v>
      </c>
      <c r="G88" s="56"/>
      <c r="H88" s="56">
        <v>0</v>
      </c>
    </row>
    <row r="89" spans="1:8" ht="11.25" customHeight="1" thickBot="1">
      <c r="A89" s="76">
        <v>5511</v>
      </c>
      <c r="B89" s="58"/>
      <c r="C89" s="69" t="s">
        <v>114</v>
      </c>
      <c r="D89" s="60"/>
      <c r="E89" s="60"/>
      <c r="F89" s="42">
        <f>SUM(F88)</f>
        <v>0</v>
      </c>
      <c r="G89" s="42">
        <f>SUM(G88)</f>
        <v>0</v>
      </c>
      <c r="H89" s="42">
        <f>SUM(H88)</f>
        <v>0</v>
      </c>
    </row>
    <row r="90" spans="1:8" ht="11.25" customHeight="1">
      <c r="A90" s="44">
        <v>6171</v>
      </c>
      <c r="B90" s="45">
        <v>2111</v>
      </c>
      <c r="C90" s="45" t="s">
        <v>30</v>
      </c>
      <c r="D90" s="46"/>
      <c r="E90" s="46"/>
      <c r="F90" s="61">
        <v>500</v>
      </c>
      <c r="G90" s="61"/>
      <c r="H90" s="61">
        <v>500</v>
      </c>
    </row>
    <row r="91" spans="1:8" ht="11.25" customHeight="1">
      <c r="A91" s="48">
        <v>6171</v>
      </c>
      <c r="B91" s="49">
        <v>2324</v>
      </c>
      <c r="C91" s="49" t="s">
        <v>303</v>
      </c>
      <c r="D91" s="50"/>
      <c r="E91" s="50"/>
      <c r="F91" s="51"/>
      <c r="G91" s="51"/>
      <c r="H91" s="51">
        <v>3131</v>
      </c>
    </row>
    <row r="92" spans="1:8" ht="11.25" customHeight="1" thickBot="1">
      <c r="A92" s="53">
        <v>6171</v>
      </c>
      <c r="B92" s="54">
        <v>3113</v>
      </c>
      <c r="C92" s="54" t="s">
        <v>180</v>
      </c>
      <c r="D92" s="55"/>
      <c r="E92" s="55"/>
      <c r="F92" s="56">
        <v>0</v>
      </c>
      <c r="G92" s="56"/>
      <c r="H92" s="56">
        <v>0</v>
      </c>
    </row>
    <row r="93" spans="1:8" ht="11.25" customHeight="1" thickBot="1">
      <c r="A93" s="76">
        <v>6171</v>
      </c>
      <c r="B93" s="58"/>
      <c r="C93" s="59" t="s">
        <v>71</v>
      </c>
      <c r="D93" s="60"/>
      <c r="E93" s="60"/>
      <c r="F93" s="42">
        <f>SUM(F90:F92)</f>
        <v>500</v>
      </c>
      <c r="G93" s="42">
        <f>SUM(G90:G92)</f>
        <v>0</v>
      </c>
      <c r="H93" s="42">
        <f>SUM(H90:H92)</f>
        <v>3631</v>
      </c>
    </row>
    <row r="94" spans="1:8" ht="11.25" customHeight="1" thickBot="1">
      <c r="A94" s="62">
        <v>6310</v>
      </c>
      <c r="B94" s="63">
        <v>2141</v>
      </c>
      <c r="C94" s="63" t="s">
        <v>11</v>
      </c>
      <c r="D94" s="64"/>
      <c r="E94" s="64"/>
      <c r="F94" s="47">
        <v>1000</v>
      </c>
      <c r="G94" s="47"/>
      <c r="H94" s="47">
        <v>1000</v>
      </c>
    </row>
    <row r="95" spans="1:8" ht="11.25" customHeight="1" thickBot="1">
      <c r="A95" s="76">
        <v>6310</v>
      </c>
      <c r="B95" s="58"/>
      <c r="C95" s="59" t="s">
        <v>11</v>
      </c>
      <c r="D95" s="60"/>
      <c r="E95" s="60"/>
      <c r="F95" s="42">
        <f>SUM(F94:F94)</f>
        <v>1000</v>
      </c>
      <c r="G95" s="42">
        <f>SUM(G94:G94)</f>
        <v>0</v>
      </c>
      <c r="H95" s="42">
        <f>SUM(H94:H94)</f>
        <v>1000</v>
      </c>
    </row>
    <row r="96" spans="1:8" ht="11.25" customHeight="1">
      <c r="A96" s="62">
        <v>6330</v>
      </c>
      <c r="B96" s="63">
        <v>4134</v>
      </c>
      <c r="C96" s="63" t="s">
        <v>200</v>
      </c>
      <c r="D96" s="64"/>
      <c r="E96" s="64"/>
      <c r="F96" s="47">
        <v>0</v>
      </c>
      <c r="G96" s="47"/>
      <c r="H96" s="47">
        <v>0</v>
      </c>
    </row>
    <row r="97" spans="1:8" ht="11.25" customHeight="1" thickBot="1">
      <c r="A97" s="65">
        <v>6330</v>
      </c>
      <c r="B97" s="66">
        <v>4138</v>
      </c>
      <c r="C97" s="66" t="s">
        <v>201</v>
      </c>
      <c r="D97" s="67"/>
      <c r="E97" s="67"/>
      <c r="F97" s="68">
        <v>0</v>
      </c>
      <c r="G97" s="68"/>
      <c r="H97" s="68">
        <v>280000</v>
      </c>
    </row>
    <row r="98" spans="1:8" ht="11.25" customHeight="1" thickBot="1">
      <c r="A98" s="76">
        <v>6330</v>
      </c>
      <c r="B98" s="58"/>
      <c r="C98" s="59" t="s">
        <v>11</v>
      </c>
      <c r="D98" s="60"/>
      <c r="E98" s="60"/>
      <c r="F98" s="42">
        <f>SUM(F96:F97)</f>
        <v>0</v>
      </c>
      <c r="G98" s="42">
        <f>SUM(G96:G97)</f>
        <v>0</v>
      </c>
      <c r="H98" s="42">
        <f>SUM(H96:H97)</f>
        <v>280000</v>
      </c>
    </row>
    <row r="99" spans="1:8" ht="11.25" customHeight="1" thickBot="1">
      <c r="A99" s="53">
        <v>6402</v>
      </c>
      <c r="B99" s="54">
        <v>2222</v>
      </c>
      <c r="C99" s="54" t="s">
        <v>216</v>
      </c>
      <c r="D99" s="55"/>
      <c r="E99" s="55"/>
      <c r="F99" s="56">
        <v>0</v>
      </c>
      <c r="G99" s="56"/>
      <c r="H99" s="56">
        <v>0</v>
      </c>
    </row>
    <row r="100" spans="1:8" ht="11.25" customHeight="1" thickBot="1">
      <c r="A100" s="83">
        <v>6402</v>
      </c>
      <c r="B100" s="84"/>
      <c r="C100" s="85" t="s">
        <v>217</v>
      </c>
      <c r="D100" s="86"/>
      <c r="E100" s="86"/>
      <c r="F100" s="87">
        <f>SUM(F99)</f>
        <v>0</v>
      </c>
      <c r="G100" s="87">
        <f>SUM(G99)</f>
        <v>0</v>
      </c>
      <c r="H100" s="87">
        <f>SUM(H99)</f>
        <v>0</v>
      </c>
    </row>
    <row r="101" spans="1:8" ht="11.25" customHeight="1" thickTop="1">
      <c r="A101" s="172">
        <v>6409</v>
      </c>
      <c r="B101" s="173">
        <v>2324</v>
      </c>
      <c r="C101" s="173" t="s">
        <v>286</v>
      </c>
      <c r="D101" s="174"/>
      <c r="E101" s="174"/>
      <c r="F101" s="175">
        <v>0</v>
      </c>
      <c r="G101" s="175"/>
      <c r="H101" s="175">
        <v>4000</v>
      </c>
    </row>
    <row r="102" spans="1:8" ht="11.25" customHeight="1" thickBot="1">
      <c r="A102" s="53">
        <v>6409</v>
      </c>
      <c r="B102" s="54">
        <v>2328</v>
      </c>
      <c r="C102" s="54" t="s">
        <v>181</v>
      </c>
      <c r="D102" s="55"/>
      <c r="E102" s="55"/>
      <c r="F102" s="56">
        <v>10000</v>
      </c>
      <c r="G102" s="56"/>
      <c r="H102" s="56">
        <v>10000</v>
      </c>
    </row>
    <row r="103" spans="1:8" ht="11.25" customHeight="1" thickBot="1">
      <c r="A103" s="83">
        <v>6409</v>
      </c>
      <c r="B103" s="84"/>
      <c r="C103" s="85" t="s">
        <v>169</v>
      </c>
      <c r="D103" s="86"/>
      <c r="E103" s="86"/>
      <c r="F103" s="87">
        <f>SUM(F102)</f>
        <v>10000</v>
      </c>
      <c r="G103" s="87">
        <f>SUM(G101:G102)</f>
        <v>0</v>
      </c>
      <c r="H103" s="87">
        <f>SUM(H101:H102)</f>
        <v>14000</v>
      </c>
    </row>
    <row r="104" spans="1:8" ht="18" customHeight="1" thickBot="1" thickTop="1">
      <c r="A104" s="223" t="s">
        <v>12</v>
      </c>
      <c r="B104" s="197"/>
      <c r="C104" s="198"/>
      <c r="D104" s="31"/>
      <c r="E104" s="32"/>
      <c r="F104" s="33">
        <f>SUM(F17,F27,F34,F36,F38,F41,F48,F50,F54,F56,F63,F68,F73,F78,F81,F83,F85,F87,F89,F93,F95,F98,F100,F103)</f>
        <v>8264675</v>
      </c>
      <c r="G104" s="140">
        <f>SUM(G17,G27,G34,G36,G38,G41,G43,G45,G48,G50,G54,G56,G63,G68,G70,G73,G78,G81,G83,G85,G87,G89,G93,G95,G98,G100,G103)</f>
        <v>12650</v>
      </c>
      <c r="H104" s="33">
        <f>SUM(H17,H27,H34,H36,H38,H41,H43,H45,H48,H50,H54,H56,H63,H68,H70,H73,H78,H81,H83,H85,H87,H89,H93,H95,H98,H100,H103)</f>
        <v>9758653</v>
      </c>
    </row>
    <row r="105" ht="14.25" customHeight="1" thickBot="1"/>
    <row r="106" spans="1:8" ht="13.5" customHeight="1" thickBot="1">
      <c r="A106" s="209" t="s">
        <v>219</v>
      </c>
      <c r="B106" s="210"/>
      <c r="C106" s="211"/>
      <c r="D106" s="159"/>
      <c r="E106" s="159"/>
      <c r="F106" s="151" t="s">
        <v>276</v>
      </c>
      <c r="G106" s="152" t="s">
        <v>312</v>
      </c>
      <c r="H106" s="151" t="s">
        <v>276</v>
      </c>
    </row>
    <row r="107" spans="1:8" ht="13.5" customHeight="1" thickBot="1">
      <c r="A107" s="153"/>
      <c r="B107" s="154"/>
      <c r="C107" s="155"/>
      <c r="D107" s="154"/>
      <c r="E107" s="154"/>
      <c r="F107" s="157"/>
      <c r="G107" s="158" t="s">
        <v>313</v>
      </c>
      <c r="H107" s="157" t="s">
        <v>277</v>
      </c>
    </row>
    <row r="108" spans="1:8" ht="11.25" customHeight="1" thickBot="1">
      <c r="A108" s="24" t="s">
        <v>0</v>
      </c>
      <c r="B108" s="25" t="s">
        <v>1</v>
      </c>
      <c r="C108" s="25" t="s">
        <v>2</v>
      </c>
      <c r="D108" s="26"/>
      <c r="E108" s="27"/>
      <c r="F108" s="28"/>
      <c r="G108" s="28"/>
      <c r="H108" s="28"/>
    </row>
    <row r="109" spans="1:8" ht="11.25" customHeight="1" thickBot="1">
      <c r="A109" s="88">
        <v>1031</v>
      </c>
      <c r="B109" s="89">
        <v>5169</v>
      </c>
      <c r="C109" s="89" t="s">
        <v>18</v>
      </c>
      <c r="D109" s="55"/>
      <c r="E109" s="55"/>
      <c r="F109" s="56">
        <v>1000</v>
      </c>
      <c r="G109" s="56"/>
      <c r="H109" s="56">
        <v>1000</v>
      </c>
    </row>
    <row r="110" spans="1:8" ht="11.25" customHeight="1" thickBot="1">
      <c r="A110" s="90">
        <v>1031</v>
      </c>
      <c r="B110" s="91"/>
      <c r="C110" s="92" t="s">
        <v>18</v>
      </c>
      <c r="D110" s="60"/>
      <c r="E110" s="60"/>
      <c r="F110" s="42">
        <f>SUM(F109)</f>
        <v>1000</v>
      </c>
      <c r="G110" s="42">
        <f>SUM(G109)</f>
        <v>0</v>
      </c>
      <c r="H110" s="42">
        <f>SUM(H109)</f>
        <v>1000</v>
      </c>
    </row>
    <row r="111" spans="1:8" ht="11.25" customHeight="1">
      <c r="A111" s="93">
        <v>1036</v>
      </c>
      <c r="B111" s="94">
        <v>5139</v>
      </c>
      <c r="C111" s="94" t="s">
        <v>127</v>
      </c>
      <c r="D111" s="64"/>
      <c r="E111" s="64"/>
      <c r="F111" s="47">
        <v>1000</v>
      </c>
      <c r="G111" s="47"/>
      <c r="H111" s="47">
        <v>1000</v>
      </c>
    </row>
    <row r="112" spans="1:8" ht="11.25" customHeight="1" thickBot="1">
      <c r="A112" s="95">
        <v>1036</v>
      </c>
      <c r="B112" s="96">
        <v>5169</v>
      </c>
      <c r="C112" s="96" t="s">
        <v>32</v>
      </c>
      <c r="D112" s="67"/>
      <c r="E112" s="67"/>
      <c r="F112" s="68">
        <v>10000</v>
      </c>
      <c r="G112" s="68"/>
      <c r="H112" s="68">
        <v>10000</v>
      </c>
    </row>
    <row r="113" spans="1:8" ht="11.25" customHeight="1" thickBot="1">
      <c r="A113" s="90">
        <v>1036</v>
      </c>
      <c r="B113" s="92"/>
      <c r="C113" s="43" t="s">
        <v>32</v>
      </c>
      <c r="D113" s="97"/>
      <c r="E113" s="97"/>
      <c r="F113" s="42">
        <f>SUM(F111:F112)</f>
        <v>11000</v>
      </c>
      <c r="G113" s="42">
        <f>SUM(G111:G112)</f>
        <v>0</v>
      </c>
      <c r="H113" s="42">
        <f>SUM(H111:H112)</f>
        <v>11000</v>
      </c>
    </row>
    <row r="114" spans="1:8" ht="11.25" customHeight="1">
      <c r="A114" s="93">
        <v>2212</v>
      </c>
      <c r="B114" s="94">
        <v>5139</v>
      </c>
      <c r="C114" s="94" t="s">
        <v>120</v>
      </c>
      <c r="D114" s="64"/>
      <c r="E114" s="64"/>
      <c r="F114" s="47">
        <v>55000</v>
      </c>
      <c r="G114" s="47"/>
      <c r="H114" s="47">
        <v>65000</v>
      </c>
    </row>
    <row r="115" spans="1:8" ht="11.25" customHeight="1">
      <c r="A115" s="93">
        <v>2212</v>
      </c>
      <c r="B115" s="94">
        <v>5164</v>
      </c>
      <c r="C115" s="94" t="s">
        <v>289</v>
      </c>
      <c r="D115" s="64"/>
      <c r="E115" s="64"/>
      <c r="F115" s="47"/>
      <c r="G115" s="47"/>
      <c r="H115" s="47">
        <v>10158</v>
      </c>
    </row>
    <row r="116" spans="1:8" ht="11.25" customHeight="1">
      <c r="A116" s="98">
        <v>2212</v>
      </c>
      <c r="B116" s="99">
        <v>5169</v>
      </c>
      <c r="C116" s="99" t="s">
        <v>33</v>
      </c>
      <c r="D116" s="50"/>
      <c r="E116" s="50"/>
      <c r="F116" s="51">
        <v>100000</v>
      </c>
      <c r="G116" s="51"/>
      <c r="H116" s="51">
        <v>100000</v>
      </c>
    </row>
    <row r="117" spans="1:8" ht="11.25" customHeight="1">
      <c r="A117" s="98">
        <v>2212</v>
      </c>
      <c r="B117" s="99">
        <v>5171</v>
      </c>
      <c r="C117" s="99" t="s">
        <v>34</v>
      </c>
      <c r="D117" s="50"/>
      <c r="E117" s="50"/>
      <c r="F117" s="51">
        <v>500000</v>
      </c>
      <c r="G117" s="51"/>
      <c r="H117" s="51">
        <v>491000</v>
      </c>
    </row>
    <row r="118" spans="1:8" ht="11.25" customHeight="1" thickBot="1">
      <c r="A118" s="95">
        <v>2212</v>
      </c>
      <c r="B118" s="96">
        <v>6121</v>
      </c>
      <c r="C118" s="96" t="s">
        <v>152</v>
      </c>
      <c r="D118" s="67"/>
      <c r="E118" s="67"/>
      <c r="F118" s="68">
        <v>100000</v>
      </c>
      <c r="G118" s="68"/>
      <c r="H118" s="68">
        <v>0</v>
      </c>
    </row>
    <row r="119" spans="1:8" ht="11.25" customHeight="1" thickBot="1">
      <c r="A119" s="90">
        <v>2212</v>
      </c>
      <c r="B119" s="91"/>
      <c r="C119" s="43" t="s">
        <v>78</v>
      </c>
      <c r="D119" s="60"/>
      <c r="E119" s="60"/>
      <c r="F119" s="42">
        <f>SUM(F114:F118)</f>
        <v>755000</v>
      </c>
      <c r="G119" s="42">
        <f>SUM(G114:G118)</f>
        <v>0</v>
      </c>
      <c r="H119" s="42">
        <f>SUM(H114:H118)</f>
        <v>666158</v>
      </c>
    </row>
    <row r="120" spans="1:8" ht="11.25" customHeight="1">
      <c r="A120" s="93">
        <v>2310</v>
      </c>
      <c r="B120" s="94">
        <v>5139</v>
      </c>
      <c r="C120" s="94" t="s">
        <v>36</v>
      </c>
      <c r="D120" s="64"/>
      <c r="E120" s="64"/>
      <c r="F120" s="47">
        <v>4000</v>
      </c>
      <c r="G120" s="47"/>
      <c r="H120" s="47">
        <v>4000</v>
      </c>
    </row>
    <row r="121" spans="1:8" ht="11.25" customHeight="1">
      <c r="A121" s="98">
        <v>2310</v>
      </c>
      <c r="B121" s="99">
        <v>5154</v>
      </c>
      <c r="C121" s="99" t="s">
        <v>35</v>
      </c>
      <c r="D121" s="50"/>
      <c r="E121" s="50"/>
      <c r="F121" s="51">
        <v>24000</v>
      </c>
      <c r="G121" s="51"/>
      <c r="H121" s="51">
        <v>48000</v>
      </c>
    </row>
    <row r="122" spans="1:8" ht="11.25" customHeight="1">
      <c r="A122" s="98">
        <v>2310</v>
      </c>
      <c r="B122" s="99">
        <v>5169</v>
      </c>
      <c r="C122" s="99" t="s">
        <v>19</v>
      </c>
      <c r="D122" s="50"/>
      <c r="E122" s="50"/>
      <c r="F122" s="51">
        <v>30000</v>
      </c>
      <c r="G122" s="51"/>
      <c r="H122" s="51">
        <v>30000</v>
      </c>
    </row>
    <row r="123" spans="1:8" ht="11.25" customHeight="1">
      <c r="A123" s="98">
        <v>2310</v>
      </c>
      <c r="B123" s="99">
        <v>5171</v>
      </c>
      <c r="C123" s="99" t="s">
        <v>37</v>
      </c>
      <c r="D123" s="50"/>
      <c r="E123" s="50"/>
      <c r="F123" s="51">
        <v>5000</v>
      </c>
      <c r="G123" s="51"/>
      <c r="H123" s="51">
        <v>5000</v>
      </c>
    </row>
    <row r="124" spans="1:8" ht="11.25" customHeight="1">
      <c r="A124" s="95">
        <v>2310</v>
      </c>
      <c r="B124" s="96">
        <v>5171</v>
      </c>
      <c r="C124" s="96" t="s">
        <v>202</v>
      </c>
      <c r="D124" s="67"/>
      <c r="E124" s="67"/>
      <c r="F124" s="68">
        <v>19000</v>
      </c>
      <c r="G124" s="68"/>
      <c r="H124" s="68">
        <v>19000</v>
      </c>
    </row>
    <row r="125" spans="1:8" ht="11.25" customHeight="1" thickBot="1">
      <c r="A125" s="95">
        <v>2310</v>
      </c>
      <c r="B125" s="96">
        <v>6121</v>
      </c>
      <c r="C125" s="96" t="s">
        <v>290</v>
      </c>
      <c r="D125" s="67"/>
      <c r="E125" s="67"/>
      <c r="F125" s="68">
        <v>750000</v>
      </c>
      <c r="G125" s="68"/>
      <c r="H125" s="68">
        <v>1050000</v>
      </c>
    </row>
    <row r="126" spans="1:8" ht="11.25" customHeight="1" thickBot="1">
      <c r="A126" s="90">
        <v>2310</v>
      </c>
      <c r="B126" s="91"/>
      <c r="C126" s="43" t="s">
        <v>68</v>
      </c>
      <c r="D126" s="60"/>
      <c r="E126" s="60"/>
      <c r="F126" s="42">
        <f>SUM(F120:F125)</f>
        <v>832000</v>
      </c>
      <c r="G126" s="42">
        <f>SUM(G120:G125)</f>
        <v>0</v>
      </c>
      <c r="H126" s="42">
        <f>SUM(H120:H125)</f>
        <v>1156000</v>
      </c>
    </row>
    <row r="127" spans="1:8" ht="11.25" customHeight="1">
      <c r="A127" s="93">
        <v>2321</v>
      </c>
      <c r="B127" s="94">
        <v>5021</v>
      </c>
      <c r="C127" s="94" t="s">
        <v>38</v>
      </c>
      <c r="D127" s="64"/>
      <c r="E127" s="64"/>
      <c r="F127" s="47">
        <v>14400</v>
      </c>
      <c r="G127" s="47"/>
      <c r="H127" s="47">
        <v>14400</v>
      </c>
    </row>
    <row r="128" spans="1:8" ht="11.25" customHeight="1">
      <c r="A128" s="98">
        <v>2321</v>
      </c>
      <c r="B128" s="99">
        <v>5139</v>
      </c>
      <c r="C128" s="99" t="s">
        <v>39</v>
      </c>
      <c r="D128" s="50"/>
      <c r="E128" s="50"/>
      <c r="F128" s="51">
        <v>500</v>
      </c>
      <c r="G128" s="51"/>
      <c r="H128" s="51">
        <v>2000</v>
      </c>
    </row>
    <row r="129" spans="1:8" ht="11.25" customHeight="1">
      <c r="A129" s="98">
        <v>2321</v>
      </c>
      <c r="B129" s="99">
        <v>5154</v>
      </c>
      <c r="C129" s="99" t="s">
        <v>40</v>
      </c>
      <c r="D129" s="50"/>
      <c r="E129" s="50"/>
      <c r="F129" s="51">
        <v>24000</v>
      </c>
      <c r="G129" s="51"/>
      <c r="H129" s="51">
        <v>24000</v>
      </c>
    </row>
    <row r="130" spans="1:8" ht="11.25" customHeight="1" thickBot="1">
      <c r="A130" s="98">
        <v>2321</v>
      </c>
      <c r="B130" s="99">
        <v>5169</v>
      </c>
      <c r="C130" s="99" t="s">
        <v>20</v>
      </c>
      <c r="D130" s="50"/>
      <c r="E130" s="50"/>
      <c r="F130" s="51">
        <v>25000</v>
      </c>
      <c r="G130" s="51"/>
      <c r="H130" s="51">
        <v>25000</v>
      </c>
    </row>
    <row r="131" spans="1:8" ht="11.25" customHeight="1" thickBot="1">
      <c r="A131" s="90">
        <v>2321</v>
      </c>
      <c r="B131" s="91"/>
      <c r="C131" s="43" t="s">
        <v>69</v>
      </c>
      <c r="D131" s="60"/>
      <c r="E131" s="60"/>
      <c r="F131" s="42">
        <f>SUM(F127:F130)</f>
        <v>63900</v>
      </c>
      <c r="G131" s="42">
        <f>SUM(G127:G130)</f>
        <v>0</v>
      </c>
      <c r="H131" s="42">
        <f>SUM(H127:H130)</f>
        <v>65400</v>
      </c>
    </row>
    <row r="132" spans="1:8" ht="11.25" customHeight="1">
      <c r="A132" s="93">
        <v>3326</v>
      </c>
      <c r="B132" s="94">
        <v>5139</v>
      </c>
      <c r="C132" s="100" t="s">
        <v>153</v>
      </c>
      <c r="D132" s="64"/>
      <c r="E132" s="64"/>
      <c r="F132" s="47">
        <v>10000</v>
      </c>
      <c r="G132" s="47"/>
      <c r="H132" s="47">
        <v>10000</v>
      </c>
    </row>
    <row r="133" spans="1:8" ht="11.25" customHeight="1">
      <c r="A133" s="88">
        <v>3326</v>
      </c>
      <c r="B133" s="89">
        <v>5169</v>
      </c>
      <c r="C133" s="102" t="s">
        <v>304</v>
      </c>
      <c r="D133" s="55"/>
      <c r="E133" s="55"/>
      <c r="F133" s="56"/>
      <c r="G133" s="56"/>
      <c r="H133" s="56">
        <v>6000</v>
      </c>
    </row>
    <row r="134" spans="1:8" ht="11.25" customHeight="1" thickBot="1">
      <c r="A134" s="95">
        <v>3326</v>
      </c>
      <c r="B134" s="96">
        <v>5171</v>
      </c>
      <c r="C134" s="101" t="s">
        <v>154</v>
      </c>
      <c r="D134" s="67"/>
      <c r="E134" s="67"/>
      <c r="F134" s="68">
        <v>10000</v>
      </c>
      <c r="G134" s="68"/>
      <c r="H134" s="68">
        <v>4000</v>
      </c>
    </row>
    <row r="135" spans="1:8" ht="11.25" customHeight="1" thickBot="1">
      <c r="A135" s="90">
        <v>3326</v>
      </c>
      <c r="B135" s="91"/>
      <c r="C135" s="43" t="s">
        <v>153</v>
      </c>
      <c r="D135" s="60"/>
      <c r="E135" s="60"/>
      <c r="F135" s="42">
        <f>SUM(F132:F134)</f>
        <v>20000</v>
      </c>
      <c r="G135" s="42">
        <f>SUM(G132:G134)</f>
        <v>0</v>
      </c>
      <c r="H135" s="42">
        <f>SUM(H132:H134)</f>
        <v>20000</v>
      </c>
    </row>
    <row r="136" spans="1:8" ht="11.25" customHeight="1">
      <c r="A136" s="93">
        <v>3399</v>
      </c>
      <c r="B136" s="94">
        <v>5041</v>
      </c>
      <c r="C136" s="100" t="s">
        <v>269</v>
      </c>
      <c r="D136" s="64"/>
      <c r="E136" s="64"/>
      <c r="F136" s="47">
        <v>1000</v>
      </c>
      <c r="G136" s="47"/>
      <c r="H136" s="47">
        <v>1000</v>
      </c>
    </row>
    <row r="137" spans="1:8" ht="11.25" customHeight="1">
      <c r="A137" s="93">
        <v>3399</v>
      </c>
      <c r="B137" s="94">
        <v>5138</v>
      </c>
      <c r="C137" s="100" t="s">
        <v>170</v>
      </c>
      <c r="D137" s="64"/>
      <c r="E137" s="64"/>
      <c r="F137" s="47">
        <v>1000</v>
      </c>
      <c r="G137" s="47"/>
      <c r="H137" s="47">
        <v>1000</v>
      </c>
    </row>
    <row r="138" spans="1:8" ht="11.25" customHeight="1">
      <c r="A138" s="98">
        <v>3399</v>
      </c>
      <c r="B138" s="99">
        <v>5139</v>
      </c>
      <c r="C138" s="99" t="s">
        <v>41</v>
      </c>
      <c r="D138" s="50"/>
      <c r="E138" s="50"/>
      <c r="F138" s="51">
        <v>5000</v>
      </c>
      <c r="G138" s="51"/>
      <c r="H138" s="51">
        <v>5000</v>
      </c>
    </row>
    <row r="139" spans="1:8" ht="11.25" customHeight="1">
      <c r="A139" s="98">
        <v>3399</v>
      </c>
      <c r="B139" s="99">
        <v>5169</v>
      </c>
      <c r="C139" s="99" t="s">
        <v>42</v>
      </c>
      <c r="D139" s="50"/>
      <c r="E139" s="50"/>
      <c r="F139" s="51">
        <v>10000</v>
      </c>
      <c r="G139" s="51"/>
      <c r="H139" s="51">
        <v>10000</v>
      </c>
    </row>
    <row r="140" spans="1:8" ht="11.25" customHeight="1">
      <c r="A140" s="98">
        <v>3399</v>
      </c>
      <c r="B140" s="99">
        <v>5175</v>
      </c>
      <c r="C140" s="99" t="s">
        <v>43</v>
      </c>
      <c r="D140" s="50"/>
      <c r="E140" s="50"/>
      <c r="F140" s="51">
        <v>10000</v>
      </c>
      <c r="G140" s="51"/>
      <c r="H140" s="51">
        <v>16000</v>
      </c>
    </row>
    <row r="141" spans="1:8" ht="11.25" customHeight="1">
      <c r="A141" s="98">
        <v>3399</v>
      </c>
      <c r="B141" s="99">
        <v>5194</v>
      </c>
      <c r="C141" s="99" t="s">
        <v>44</v>
      </c>
      <c r="D141" s="50"/>
      <c r="E141" s="50"/>
      <c r="F141" s="51">
        <v>30000</v>
      </c>
      <c r="G141" s="51"/>
      <c r="H141" s="51">
        <v>30000</v>
      </c>
    </row>
    <row r="142" spans="1:8" ht="11.25" customHeight="1" thickBot="1">
      <c r="A142" s="95">
        <v>3399</v>
      </c>
      <c r="B142" s="96">
        <v>5492</v>
      </c>
      <c r="C142" s="96" t="s">
        <v>45</v>
      </c>
      <c r="D142" s="67"/>
      <c r="E142" s="67"/>
      <c r="F142" s="68">
        <v>6000</v>
      </c>
      <c r="G142" s="68"/>
      <c r="H142" s="68">
        <v>6000</v>
      </c>
    </row>
    <row r="143" spans="1:8" ht="11.25" customHeight="1" thickBot="1">
      <c r="A143" s="90">
        <v>3399</v>
      </c>
      <c r="B143" s="91"/>
      <c r="C143" s="43" t="s">
        <v>79</v>
      </c>
      <c r="D143" s="60"/>
      <c r="E143" s="60"/>
      <c r="F143" s="42">
        <f>SUM(F136:F142)</f>
        <v>63000</v>
      </c>
      <c r="G143" s="42">
        <f>SUM(G136:G142)</f>
        <v>0</v>
      </c>
      <c r="H143" s="42">
        <f>SUM(H136:H142)</f>
        <v>69000</v>
      </c>
    </row>
    <row r="144" spans="1:8" ht="11.25" customHeight="1">
      <c r="A144" s="98">
        <v>3412</v>
      </c>
      <c r="B144" s="99">
        <v>5139</v>
      </c>
      <c r="C144" s="99" t="s">
        <v>203</v>
      </c>
      <c r="D144" s="50"/>
      <c r="E144" s="50"/>
      <c r="F144" s="51">
        <v>20000</v>
      </c>
      <c r="G144" s="51"/>
      <c r="H144" s="51">
        <v>20000</v>
      </c>
    </row>
    <row r="145" spans="1:8" ht="11.25" customHeight="1" thickBot="1">
      <c r="A145" s="88">
        <v>3412</v>
      </c>
      <c r="B145" s="89">
        <v>5169</v>
      </c>
      <c r="C145" s="89" t="s">
        <v>204</v>
      </c>
      <c r="D145" s="55"/>
      <c r="E145" s="55"/>
      <c r="F145" s="56">
        <v>2000</v>
      </c>
      <c r="G145" s="56"/>
      <c r="H145" s="56">
        <v>2000</v>
      </c>
    </row>
    <row r="146" spans="1:8" ht="11.25" customHeight="1" thickBot="1">
      <c r="A146" s="90">
        <v>3412</v>
      </c>
      <c r="B146" s="91"/>
      <c r="C146" s="43" t="s">
        <v>80</v>
      </c>
      <c r="D146" s="60"/>
      <c r="E146" s="60"/>
      <c r="F146" s="42">
        <f>SUM(F144:F145)</f>
        <v>22000</v>
      </c>
      <c r="G146" s="42">
        <f>SUM(G144:G145)</f>
        <v>0</v>
      </c>
      <c r="H146" s="42">
        <f>SUM(H144:H145)</f>
        <v>22000</v>
      </c>
    </row>
    <row r="147" spans="1:8" ht="11.25" customHeight="1" thickBot="1">
      <c r="A147" s="88">
        <v>3419</v>
      </c>
      <c r="B147" s="89">
        <v>5229</v>
      </c>
      <c r="C147" s="102" t="s">
        <v>160</v>
      </c>
      <c r="D147" s="55"/>
      <c r="E147" s="55"/>
      <c r="F147" s="56">
        <v>0</v>
      </c>
      <c r="G147" s="56"/>
      <c r="H147" s="56">
        <v>3000</v>
      </c>
    </row>
    <row r="148" spans="1:8" ht="11.25" customHeight="1" thickBot="1">
      <c r="A148" s="90">
        <v>3419</v>
      </c>
      <c r="B148" s="91"/>
      <c r="C148" s="43" t="s">
        <v>161</v>
      </c>
      <c r="D148" s="60"/>
      <c r="E148" s="60"/>
      <c r="F148" s="42">
        <f>SUM(F147)</f>
        <v>0</v>
      </c>
      <c r="G148" s="42">
        <f>SUM(G147)</f>
        <v>0</v>
      </c>
      <c r="H148" s="42">
        <f>SUM(H147)</f>
        <v>3000</v>
      </c>
    </row>
    <row r="149" spans="1:8" ht="11.25" customHeight="1">
      <c r="A149" s="93">
        <v>3612</v>
      </c>
      <c r="B149" s="94">
        <v>5021</v>
      </c>
      <c r="C149" s="94" t="s">
        <v>46</v>
      </c>
      <c r="D149" s="64"/>
      <c r="E149" s="64"/>
      <c r="F149" s="47">
        <v>7200</v>
      </c>
      <c r="G149" s="47">
        <v>-2400</v>
      </c>
      <c r="H149" s="47">
        <v>7000</v>
      </c>
    </row>
    <row r="150" spans="1:8" ht="11.25" customHeight="1">
      <c r="A150" s="93">
        <v>3612</v>
      </c>
      <c r="B150" s="94">
        <v>5137</v>
      </c>
      <c r="C150" s="94" t="s">
        <v>287</v>
      </c>
      <c r="D150" s="64"/>
      <c r="E150" s="64"/>
      <c r="F150" s="47"/>
      <c r="G150" s="47">
        <v>2000</v>
      </c>
      <c r="H150" s="47">
        <v>12000</v>
      </c>
    </row>
    <row r="151" spans="1:8" ht="11.25" customHeight="1">
      <c r="A151" s="98">
        <v>3612</v>
      </c>
      <c r="B151" s="99">
        <v>5139</v>
      </c>
      <c r="C151" s="99" t="s">
        <v>47</v>
      </c>
      <c r="D151" s="50"/>
      <c r="E151" s="50"/>
      <c r="F151" s="51">
        <v>7000</v>
      </c>
      <c r="G151" s="51">
        <v>400</v>
      </c>
      <c r="H151" s="51">
        <v>10400</v>
      </c>
    </row>
    <row r="152" spans="1:8" ht="11.25" customHeight="1">
      <c r="A152" s="98">
        <v>3612</v>
      </c>
      <c r="B152" s="99">
        <v>5154</v>
      </c>
      <c r="C152" s="99" t="s">
        <v>48</v>
      </c>
      <c r="D152" s="50"/>
      <c r="E152" s="50"/>
      <c r="F152" s="51">
        <v>3600</v>
      </c>
      <c r="G152" s="51"/>
      <c r="H152" s="51">
        <v>16100</v>
      </c>
    </row>
    <row r="153" spans="1:8" ht="11.25" customHeight="1">
      <c r="A153" s="95">
        <v>3612</v>
      </c>
      <c r="B153" s="96">
        <v>5169</v>
      </c>
      <c r="C153" s="96" t="s">
        <v>21</v>
      </c>
      <c r="D153" s="67"/>
      <c r="E153" s="67"/>
      <c r="F153" s="68">
        <v>7000</v>
      </c>
      <c r="G153" s="68"/>
      <c r="H153" s="68">
        <v>7000</v>
      </c>
    </row>
    <row r="154" spans="1:8" ht="11.25" customHeight="1">
      <c r="A154" s="95">
        <v>3612</v>
      </c>
      <c r="B154" s="96">
        <v>5171</v>
      </c>
      <c r="C154" s="96" t="s">
        <v>146</v>
      </c>
      <c r="D154" s="67"/>
      <c r="E154" s="67"/>
      <c r="F154" s="68">
        <v>20000</v>
      </c>
      <c r="G154" s="68"/>
      <c r="H154" s="68">
        <v>35000</v>
      </c>
    </row>
    <row r="155" spans="1:8" ht="11.25" customHeight="1" thickBot="1">
      <c r="A155" s="95">
        <v>3612</v>
      </c>
      <c r="B155" s="96">
        <v>6121</v>
      </c>
      <c r="C155" s="96" t="s">
        <v>193</v>
      </c>
      <c r="D155" s="67"/>
      <c r="E155" s="67"/>
      <c r="F155" s="68">
        <v>250000</v>
      </c>
      <c r="G155" s="68"/>
      <c r="H155" s="68">
        <v>858000</v>
      </c>
    </row>
    <row r="156" spans="1:8" ht="11.25" customHeight="1" thickBot="1">
      <c r="A156" s="90">
        <v>3612</v>
      </c>
      <c r="B156" s="91"/>
      <c r="C156" s="43" t="s">
        <v>81</v>
      </c>
      <c r="D156" s="60"/>
      <c r="E156" s="60"/>
      <c r="F156" s="42">
        <f>SUM(F149:F155)</f>
        <v>294800</v>
      </c>
      <c r="G156" s="42">
        <f>SUM(G149:G155)</f>
        <v>0</v>
      </c>
      <c r="H156" s="42">
        <f>SUM(H149:H155)</f>
        <v>945500</v>
      </c>
    </row>
    <row r="157" spans="1:8" ht="11.25" customHeight="1">
      <c r="A157" s="93">
        <v>3613</v>
      </c>
      <c r="B157" s="94">
        <v>5021</v>
      </c>
      <c r="C157" s="94" t="s">
        <v>49</v>
      </c>
      <c r="D157" s="64"/>
      <c r="E157" s="64"/>
      <c r="F157" s="47">
        <v>3000</v>
      </c>
      <c r="G157" s="47">
        <v>17000</v>
      </c>
      <c r="H157" s="47">
        <v>20000</v>
      </c>
    </row>
    <row r="158" spans="1:8" ht="11.25" customHeight="1">
      <c r="A158" s="93">
        <v>3613</v>
      </c>
      <c r="B158" s="94">
        <v>5137</v>
      </c>
      <c r="C158" s="94" t="s">
        <v>302</v>
      </c>
      <c r="D158" s="64"/>
      <c r="E158" s="64"/>
      <c r="F158" s="47"/>
      <c r="G158" s="47"/>
      <c r="H158" s="47">
        <v>7500</v>
      </c>
    </row>
    <row r="159" spans="1:8" ht="11.25" customHeight="1">
      <c r="A159" s="98">
        <v>3613</v>
      </c>
      <c r="B159" s="99">
        <v>5139</v>
      </c>
      <c r="C159" s="99" t="s">
        <v>50</v>
      </c>
      <c r="D159" s="50"/>
      <c r="E159" s="50"/>
      <c r="F159" s="51">
        <v>10000</v>
      </c>
      <c r="G159" s="51"/>
      <c r="H159" s="51">
        <v>39000</v>
      </c>
    </row>
    <row r="160" spans="1:8" ht="11.25" customHeight="1">
      <c r="A160" s="98">
        <v>3613</v>
      </c>
      <c r="B160" s="99">
        <v>5154</v>
      </c>
      <c r="C160" s="99" t="s">
        <v>206</v>
      </c>
      <c r="D160" s="50"/>
      <c r="E160" s="50"/>
      <c r="F160" s="51">
        <v>29000</v>
      </c>
      <c r="G160" s="51">
        <v>4309</v>
      </c>
      <c r="H160" s="51">
        <v>33309</v>
      </c>
    </row>
    <row r="161" spans="1:8" ht="11.25" customHeight="1">
      <c r="A161" s="98">
        <v>3613</v>
      </c>
      <c r="B161" s="99">
        <v>5155</v>
      </c>
      <c r="C161" s="99" t="s">
        <v>205</v>
      </c>
      <c r="D161" s="50"/>
      <c r="E161" s="50"/>
      <c r="F161" s="51">
        <v>30000</v>
      </c>
      <c r="G161" s="51"/>
      <c r="H161" s="51">
        <v>39000</v>
      </c>
    </row>
    <row r="162" spans="1:8" ht="11.25" customHeight="1">
      <c r="A162" s="98">
        <v>3613</v>
      </c>
      <c r="B162" s="99">
        <v>5164</v>
      </c>
      <c r="C162" s="99" t="s">
        <v>265</v>
      </c>
      <c r="D162" s="50"/>
      <c r="E162" s="50"/>
      <c r="F162" s="51">
        <v>15000</v>
      </c>
      <c r="G162" s="51"/>
      <c r="H162" s="51">
        <v>0</v>
      </c>
    </row>
    <row r="163" spans="1:8" ht="11.25" customHeight="1">
      <c r="A163" s="98">
        <v>3613</v>
      </c>
      <c r="B163" s="99">
        <v>5169</v>
      </c>
      <c r="C163" s="99" t="s">
        <v>24</v>
      </c>
      <c r="D163" s="50"/>
      <c r="E163" s="50"/>
      <c r="F163" s="51">
        <v>10000</v>
      </c>
      <c r="G163" s="51"/>
      <c r="H163" s="51">
        <v>10000</v>
      </c>
    </row>
    <row r="164" spans="1:8" ht="11.25" customHeight="1">
      <c r="A164" s="98">
        <v>3613</v>
      </c>
      <c r="B164" s="99">
        <v>5171</v>
      </c>
      <c r="C164" s="99" t="s">
        <v>155</v>
      </c>
      <c r="D164" s="50"/>
      <c r="E164" s="50"/>
      <c r="F164" s="51">
        <v>120000</v>
      </c>
      <c r="G164" s="51">
        <v>-4309</v>
      </c>
      <c r="H164" s="51">
        <v>135691</v>
      </c>
    </row>
    <row r="165" spans="1:8" ht="11.25" customHeight="1">
      <c r="A165" s="98">
        <v>3613</v>
      </c>
      <c r="B165" s="99">
        <v>5212</v>
      </c>
      <c r="C165" s="99" t="s">
        <v>288</v>
      </c>
      <c r="D165" s="50"/>
      <c r="E165" s="50"/>
      <c r="F165" s="51"/>
      <c r="G165" s="51"/>
      <c r="H165" s="51">
        <v>50000</v>
      </c>
    </row>
    <row r="166" spans="1:8" ht="11.25" customHeight="1" thickBot="1">
      <c r="A166" s="98">
        <v>3613</v>
      </c>
      <c r="B166" s="99">
        <v>6121</v>
      </c>
      <c r="C166" s="99" t="s">
        <v>139</v>
      </c>
      <c r="D166" s="50"/>
      <c r="E166" s="50"/>
      <c r="F166" s="51">
        <v>750000</v>
      </c>
      <c r="G166" s="51">
        <v>-17000</v>
      </c>
      <c r="H166" s="51">
        <v>1022000</v>
      </c>
    </row>
    <row r="167" spans="1:8" ht="11.25" customHeight="1" thickBot="1">
      <c r="A167" s="90">
        <v>3613</v>
      </c>
      <c r="B167" s="91"/>
      <c r="C167" s="43" t="s">
        <v>82</v>
      </c>
      <c r="D167" s="60"/>
      <c r="E167" s="60"/>
      <c r="F167" s="42">
        <f>SUM(F157:F166)</f>
        <v>967000</v>
      </c>
      <c r="G167" s="42">
        <f>SUM(G157:G166)</f>
        <v>0</v>
      </c>
      <c r="H167" s="42">
        <f>SUM(H157:H166)</f>
        <v>1356500</v>
      </c>
    </row>
    <row r="168" spans="1:8" ht="11.25" customHeight="1">
      <c r="A168" s="93">
        <v>3631</v>
      </c>
      <c r="B168" s="94">
        <v>5137</v>
      </c>
      <c r="C168" s="94" t="s">
        <v>273</v>
      </c>
      <c r="D168" s="64"/>
      <c r="E168" s="64"/>
      <c r="F168" s="47">
        <v>50000</v>
      </c>
      <c r="G168" s="47">
        <v>-50000</v>
      </c>
      <c r="H168" s="47">
        <v>0</v>
      </c>
    </row>
    <row r="169" spans="1:8" ht="11.25" customHeight="1">
      <c r="A169" s="93">
        <v>3631</v>
      </c>
      <c r="B169" s="94">
        <v>5139</v>
      </c>
      <c r="C169" s="94" t="s">
        <v>256</v>
      </c>
      <c r="D169" s="64"/>
      <c r="E169" s="64"/>
      <c r="F169" s="47">
        <v>5000</v>
      </c>
      <c r="G169" s="47"/>
      <c r="H169" s="47">
        <v>10000</v>
      </c>
    </row>
    <row r="170" spans="1:8" ht="11.25" customHeight="1">
      <c r="A170" s="93">
        <v>3631</v>
      </c>
      <c r="B170" s="94">
        <v>5154</v>
      </c>
      <c r="C170" s="94" t="s">
        <v>111</v>
      </c>
      <c r="D170" s="64"/>
      <c r="E170" s="64"/>
      <c r="F170" s="47">
        <v>62000</v>
      </c>
      <c r="G170" s="47"/>
      <c r="H170" s="47">
        <v>62000</v>
      </c>
    </row>
    <row r="171" spans="1:8" ht="11.25" customHeight="1" thickBot="1">
      <c r="A171" s="95">
        <v>3631</v>
      </c>
      <c r="B171" s="96">
        <v>5171</v>
      </c>
      <c r="C171" s="96" t="s">
        <v>51</v>
      </c>
      <c r="D171" s="67"/>
      <c r="E171" s="67"/>
      <c r="F171" s="68">
        <v>5000</v>
      </c>
      <c r="G171" s="68"/>
      <c r="H171" s="68">
        <v>5000</v>
      </c>
    </row>
    <row r="172" spans="1:8" ht="11.25" customHeight="1" thickBot="1">
      <c r="A172" s="90">
        <v>3631</v>
      </c>
      <c r="B172" s="91"/>
      <c r="C172" s="43" t="s">
        <v>83</v>
      </c>
      <c r="D172" s="60"/>
      <c r="E172" s="60"/>
      <c r="F172" s="42">
        <f>SUM(F168:F171)</f>
        <v>122000</v>
      </c>
      <c r="G172" s="176">
        <f>SUM(G168:G171)</f>
        <v>-50000</v>
      </c>
      <c r="H172" s="42">
        <f>SUM(H168:H171)</f>
        <v>77000</v>
      </c>
    </row>
    <row r="173" spans="1:8" ht="11.25" customHeight="1">
      <c r="A173" s="93">
        <v>3634</v>
      </c>
      <c r="B173" s="94">
        <v>5154</v>
      </c>
      <c r="C173" s="94" t="s">
        <v>52</v>
      </c>
      <c r="D173" s="64"/>
      <c r="E173" s="64"/>
      <c r="F173" s="47">
        <v>98000</v>
      </c>
      <c r="G173" s="47"/>
      <c r="H173" s="47">
        <v>178000</v>
      </c>
    </row>
    <row r="174" spans="1:8" ht="11.25" customHeight="1">
      <c r="A174" s="98">
        <v>3634</v>
      </c>
      <c r="B174" s="99">
        <v>5169</v>
      </c>
      <c r="C174" s="99" t="s">
        <v>26</v>
      </c>
      <c r="D174" s="50"/>
      <c r="E174" s="50"/>
      <c r="F174" s="51">
        <v>5000</v>
      </c>
      <c r="G174" s="51"/>
      <c r="H174" s="51">
        <v>24000</v>
      </c>
    </row>
    <row r="175" spans="1:8" ht="11.25" customHeight="1" thickBot="1">
      <c r="A175" s="88">
        <v>3634</v>
      </c>
      <c r="B175" s="89">
        <v>5171</v>
      </c>
      <c r="C175" s="89" t="s">
        <v>207</v>
      </c>
      <c r="D175" s="55"/>
      <c r="E175" s="55"/>
      <c r="F175" s="56">
        <v>5000</v>
      </c>
      <c r="G175" s="56"/>
      <c r="H175" s="56">
        <v>10000</v>
      </c>
    </row>
    <row r="176" spans="1:8" ht="11.25" customHeight="1" thickBot="1">
      <c r="A176" s="90">
        <v>3634</v>
      </c>
      <c r="B176" s="91"/>
      <c r="C176" s="43" t="s">
        <v>70</v>
      </c>
      <c r="D176" s="60"/>
      <c r="E176" s="60"/>
      <c r="F176" s="42">
        <f>SUM(F173:F175)</f>
        <v>108000</v>
      </c>
      <c r="G176" s="42">
        <f>SUM(G173:G175)</f>
        <v>0</v>
      </c>
      <c r="H176" s="42">
        <f>SUM(H173:H175)</f>
        <v>212000</v>
      </c>
    </row>
    <row r="177" spans="1:8" ht="11.25" customHeight="1" thickBot="1">
      <c r="A177" s="88">
        <v>3635</v>
      </c>
      <c r="B177" s="89">
        <v>6119</v>
      </c>
      <c r="C177" s="89" t="s">
        <v>136</v>
      </c>
      <c r="D177" s="55"/>
      <c r="E177" s="55"/>
      <c r="F177" s="56">
        <v>19360</v>
      </c>
      <c r="G177" s="56"/>
      <c r="H177" s="56">
        <v>19360</v>
      </c>
    </row>
    <row r="178" spans="1:8" ht="11.25" customHeight="1" thickBot="1">
      <c r="A178" s="90">
        <v>3635</v>
      </c>
      <c r="B178" s="91"/>
      <c r="C178" s="92" t="s">
        <v>135</v>
      </c>
      <c r="D178" s="60"/>
      <c r="E178" s="60"/>
      <c r="F178" s="42">
        <f>SUM(F177)</f>
        <v>19360</v>
      </c>
      <c r="G178" s="42">
        <f>SUM(G177)</f>
        <v>0</v>
      </c>
      <c r="H178" s="42">
        <f>SUM(H177)</f>
        <v>19360</v>
      </c>
    </row>
    <row r="179" spans="1:8" ht="11.25" customHeight="1">
      <c r="A179" s="98">
        <v>3639</v>
      </c>
      <c r="B179" s="99">
        <v>5139</v>
      </c>
      <c r="C179" s="103" t="s">
        <v>163</v>
      </c>
      <c r="D179" s="50"/>
      <c r="E179" s="50"/>
      <c r="F179" s="51">
        <v>2000</v>
      </c>
      <c r="G179" s="51"/>
      <c r="H179" s="51">
        <v>2000</v>
      </c>
    </row>
    <row r="180" spans="1:8" ht="11.25" customHeight="1">
      <c r="A180" s="98">
        <v>3639</v>
      </c>
      <c r="B180" s="99">
        <v>5329</v>
      </c>
      <c r="C180" s="99" t="s">
        <v>53</v>
      </c>
      <c r="D180" s="50"/>
      <c r="E180" s="50"/>
      <c r="F180" s="51">
        <v>29220</v>
      </c>
      <c r="G180" s="51"/>
      <c r="H180" s="51">
        <v>29220</v>
      </c>
    </row>
    <row r="181" spans="1:8" ht="11.25" customHeight="1">
      <c r="A181" s="98">
        <v>3639</v>
      </c>
      <c r="B181" s="99">
        <v>5164</v>
      </c>
      <c r="C181" s="99" t="s">
        <v>93</v>
      </c>
      <c r="D181" s="50"/>
      <c r="E181" s="50"/>
      <c r="F181" s="51">
        <v>100</v>
      </c>
      <c r="G181" s="51"/>
      <c r="H181" s="51">
        <v>100</v>
      </c>
    </row>
    <row r="182" spans="1:8" ht="11.25" customHeight="1">
      <c r="A182" s="98">
        <v>3639</v>
      </c>
      <c r="B182" s="99">
        <v>5169</v>
      </c>
      <c r="C182" s="99" t="s">
        <v>164</v>
      </c>
      <c r="D182" s="50"/>
      <c r="E182" s="50"/>
      <c r="F182" s="51">
        <v>20000</v>
      </c>
      <c r="G182" s="51"/>
      <c r="H182" s="51">
        <v>20000</v>
      </c>
    </row>
    <row r="183" spans="1:8" ht="11.25" customHeight="1">
      <c r="A183" s="98">
        <v>3639</v>
      </c>
      <c r="B183" s="99">
        <v>6130</v>
      </c>
      <c r="C183" s="99" t="s">
        <v>145</v>
      </c>
      <c r="D183" s="50"/>
      <c r="E183" s="50"/>
      <c r="F183" s="51">
        <v>100000</v>
      </c>
      <c r="G183" s="51"/>
      <c r="H183" s="51">
        <v>0</v>
      </c>
    </row>
    <row r="184" spans="1:8" ht="11.25" customHeight="1">
      <c r="A184" s="98">
        <v>3639</v>
      </c>
      <c r="B184" s="99">
        <v>5361</v>
      </c>
      <c r="C184" s="99" t="s">
        <v>112</v>
      </c>
      <c r="D184" s="50"/>
      <c r="E184" s="50"/>
      <c r="F184" s="51">
        <v>2000</v>
      </c>
      <c r="G184" s="51"/>
      <c r="H184" s="51">
        <v>2000</v>
      </c>
    </row>
    <row r="185" spans="1:8" ht="11.25" customHeight="1">
      <c r="A185" s="98">
        <v>3639</v>
      </c>
      <c r="B185" s="99">
        <v>5362</v>
      </c>
      <c r="C185" s="99" t="s">
        <v>156</v>
      </c>
      <c r="D185" s="50"/>
      <c r="E185" s="50"/>
      <c r="F185" s="51">
        <v>8000</v>
      </c>
      <c r="G185" s="51"/>
      <c r="H185" s="51">
        <v>3000</v>
      </c>
    </row>
    <row r="186" spans="1:8" ht="11.25" customHeight="1" thickBot="1">
      <c r="A186" s="95">
        <v>3639</v>
      </c>
      <c r="B186" s="96">
        <v>6121</v>
      </c>
      <c r="C186" s="96" t="s">
        <v>133</v>
      </c>
      <c r="D186" s="67"/>
      <c r="E186" s="67"/>
      <c r="F186" s="68">
        <v>40000</v>
      </c>
      <c r="G186" s="68"/>
      <c r="H186" s="68">
        <v>5000</v>
      </c>
    </row>
    <row r="187" spans="1:8" ht="11.25" customHeight="1" thickBot="1">
      <c r="A187" s="90">
        <v>3639</v>
      </c>
      <c r="B187" s="91"/>
      <c r="C187" s="92" t="s">
        <v>27</v>
      </c>
      <c r="D187" s="60"/>
      <c r="E187" s="60"/>
      <c r="F187" s="42">
        <f>SUM(F179:F186)</f>
        <v>201320</v>
      </c>
      <c r="G187" s="42">
        <f>SUM(G179:G186)</f>
        <v>0</v>
      </c>
      <c r="H187" s="42">
        <f>SUM(H179:H186)</f>
        <v>61320</v>
      </c>
    </row>
    <row r="188" spans="1:8" ht="11.25" customHeight="1" thickBot="1">
      <c r="A188" s="88">
        <v>3721</v>
      </c>
      <c r="B188" s="89">
        <v>5169</v>
      </c>
      <c r="C188" s="89" t="s">
        <v>113</v>
      </c>
      <c r="D188" s="55"/>
      <c r="E188" s="55"/>
      <c r="F188" s="56">
        <v>10000</v>
      </c>
      <c r="G188" s="56"/>
      <c r="H188" s="56">
        <v>10000</v>
      </c>
    </row>
    <row r="189" spans="1:8" ht="11.25" customHeight="1" thickBot="1">
      <c r="A189" s="90">
        <v>3721</v>
      </c>
      <c r="B189" s="91"/>
      <c r="C189" s="92" t="s">
        <v>113</v>
      </c>
      <c r="D189" s="60"/>
      <c r="E189" s="60"/>
      <c r="F189" s="42">
        <f>SUM(F188)</f>
        <v>10000</v>
      </c>
      <c r="G189" s="42">
        <f>SUM(G188)</f>
        <v>0</v>
      </c>
      <c r="H189" s="42">
        <f>SUM(H188)</f>
        <v>10000</v>
      </c>
    </row>
    <row r="190" spans="1:8" ht="11.25" customHeight="1">
      <c r="A190" s="98">
        <v>3722</v>
      </c>
      <c r="B190" s="99">
        <v>5138</v>
      </c>
      <c r="C190" s="99" t="s">
        <v>13</v>
      </c>
      <c r="D190" s="50"/>
      <c r="E190" s="50"/>
      <c r="F190" s="51">
        <v>10000</v>
      </c>
      <c r="G190" s="51"/>
      <c r="H190" s="51">
        <v>10000</v>
      </c>
    </row>
    <row r="191" spans="1:8" ht="11.25" customHeight="1">
      <c r="A191" s="98">
        <v>3722</v>
      </c>
      <c r="B191" s="99">
        <v>5139</v>
      </c>
      <c r="C191" s="99" t="s">
        <v>157</v>
      </c>
      <c r="D191" s="50"/>
      <c r="E191" s="50"/>
      <c r="F191" s="51">
        <v>2000</v>
      </c>
      <c r="G191" s="51"/>
      <c r="H191" s="51">
        <v>2000</v>
      </c>
    </row>
    <row r="192" spans="1:8" ht="11.25" customHeight="1">
      <c r="A192" s="98">
        <v>3722</v>
      </c>
      <c r="B192" s="99">
        <v>5156</v>
      </c>
      <c r="C192" s="99" t="s">
        <v>165</v>
      </c>
      <c r="D192" s="50"/>
      <c r="E192" s="50"/>
      <c r="F192" s="51">
        <v>20600</v>
      </c>
      <c r="G192" s="51"/>
      <c r="H192" s="51">
        <v>20600</v>
      </c>
    </row>
    <row r="193" spans="1:8" ht="11.25" customHeight="1">
      <c r="A193" s="98">
        <v>3722</v>
      </c>
      <c r="B193" s="99">
        <v>5163</v>
      </c>
      <c r="C193" s="99" t="s">
        <v>171</v>
      </c>
      <c r="D193" s="50"/>
      <c r="E193" s="50"/>
      <c r="F193" s="51">
        <v>2400</v>
      </c>
      <c r="G193" s="51"/>
      <c r="H193" s="51">
        <v>2400</v>
      </c>
    </row>
    <row r="194" spans="1:8" ht="11.25" customHeight="1">
      <c r="A194" s="98">
        <v>3722</v>
      </c>
      <c r="B194" s="99">
        <v>5169</v>
      </c>
      <c r="C194" s="99" t="s">
        <v>54</v>
      </c>
      <c r="D194" s="50"/>
      <c r="E194" s="50"/>
      <c r="F194" s="51">
        <v>260000</v>
      </c>
      <c r="G194" s="51"/>
      <c r="H194" s="51">
        <v>240000</v>
      </c>
    </row>
    <row r="195" spans="1:8" ht="11.25" customHeight="1" thickBot="1">
      <c r="A195" s="95">
        <v>3722</v>
      </c>
      <c r="B195" s="96">
        <v>5171</v>
      </c>
      <c r="C195" s="96" t="s">
        <v>166</v>
      </c>
      <c r="D195" s="67"/>
      <c r="E195" s="67"/>
      <c r="F195" s="68">
        <v>5000</v>
      </c>
      <c r="G195" s="68"/>
      <c r="H195" s="68">
        <v>5000</v>
      </c>
    </row>
    <row r="196" spans="1:8" ht="11.25" customHeight="1" thickBot="1">
      <c r="A196" s="90">
        <v>3722</v>
      </c>
      <c r="B196" s="91"/>
      <c r="C196" s="43" t="s">
        <v>77</v>
      </c>
      <c r="D196" s="60"/>
      <c r="E196" s="60"/>
      <c r="F196" s="42">
        <f>SUM(F190:F195)</f>
        <v>300000</v>
      </c>
      <c r="G196" s="42">
        <f>SUM(G190:G195)</f>
        <v>0</v>
      </c>
      <c r="H196" s="42">
        <f>SUM(H190:H195)</f>
        <v>280000</v>
      </c>
    </row>
    <row r="197" spans="1:8" ht="11.25" customHeight="1" thickBot="1">
      <c r="A197" s="93">
        <v>3723</v>
      </c>
      <c r="B197" s="94">
        <v>5169</v>
      </c>
      <c r="C197" s="100" t="s">
        <v>184</v>
      </c>
      <c r="D197" s="64"/>
      <c r="E197" s="64"/>
      <c r="F197" s="47">
        <v>130000</v>
      </c>
      <c r="G197" s="47"/>
      <c r="H197" s="47">
        <v>150000</v>
      </c>
    </row>
    <row r="198" spans="1:8" ht="11.25" customHeight="1" thickBot="1">
      <c r="A198" s="90">
        <v>3723</v>
      </c>
      <c r="B198" s="91"/>
      <c r="C198" s="43" t="s">
        <v>188</v>
      </c>
      <c r="D198" s="60"/>
      <c r="E198" s="60"/>
      <c r="F198" s="42">
        <f>SUM(F197:F197)</f>
        <v>130000</v>
      </c>
      <c r="G198" s="42">
        <f>SUM(G197:G197)</f>
        <v>0</v>
      </c>
      <c r="H198" s="42">
        <f>SUM(H197:H197)</f>
        <v>150000</v>
      </c>
    </row>
    <row r="199" spans="1:8" ht="11.25" customHeight="1" thickBot="1">
      <c r="A199" s="95">
        <v>3725</v>
      </c>
      <c r="B199" s="96">
        <v>5139</v>
      </c>
      <c r="C199" s="101" t="s">
        <v>208</v>
      </c>
      <c r="D199" s="67"/>
      <c r="E199" s="67"/>
      <c r="F199" s="68">
        <v>2000</v>
      </c>
      <c r="G199" s="68"/>
      <c r="H199" s="68">
        <v>2000</v>
      </c>
    </row>
    <row r="200" spans="1:8" ht="11.25" customHeight="1" thickBot="1">
      <c r="A200" s="90">
        <v>3725</v>
      </c>
      <c r="B200" s="91"/>
      <c r="C200" s="43" t="s">
        <v>209</v>
      </c>
      <c r="D200" s="60"/>
      <c r="E200" s="60"/>
      <c r="F200" s="42">
        <f>SUM(F199)</f>
        <v>2000</v>
      </c>
      <c r="G200" s="42">
        <f>SUM(G199)</f>
        <v>0</v>
      </c>
      <c r="H200" s="42">
        <f>SUM(H199)</f>
        <v>2000</v>
      </c>
    </row>
    <row r="201" spans="1:8" ht="11.25" customHeight="1">
      <c r="A201" s="93">
        <v>3745</v>
      </c>
      <c r="B201" s="94">
        <v>5011</v>
      </c>
      <c r="C201" s="104" t="s">
        <v>124</v>
      </c>
      <c r="D201" s="105"/>
      <c r="E201" s="105"/>
      <c r="F201" s="47">
        <v>0</v>
      </c>
      <c r="G201" s="47">
        <v>32000</v>
      </c>
      <c r="H201" s="47">
        <v>246376</v>
      </c>
    </row>
    <row r="202" spans="1:8" ht="11.25" customHeight="1">
      <c r="A202" s="98">
        <v>3745</v>
      </c>
      <c r="B202" s="99">
        <v>5031</v>
      </c>
      <c r="C202" s="106" t="s">
        <v>125</v>
      </c>
      <c r="D202" s="107"/>
      <c r="E202" s="107"/>
      <c r="F202" s="51">
        <v>0</v>
      </c>
      <c r="G202" s="51">
        <v>8000</v>
      </c>
      <c r="H202" s="51">
        <v>61180</v>
      </c>
    </row>
    <row r="203" spans="1:8" ht="11.25" customHeight="1">
      <c r="A203" s="98">
        <v>3745</v>
      </c>
      <c r="B203" s="99">
        <v>5032</v>
      </c>
      <c r="C203" s="106" t="s">
        <v>126</v>
      </c>
      <c r="D203" s="107"/>
      <c r="E203" s="107"/>
      <c r="F203" s="51">
        <v>0</v>
      </c>
      <c r="G203" s="51">
        <v>3000</v>
      </c>
      <c r="H203" s="51">
        <v>22344</v>
      </c>
    </row>
    <row r="204" spans="1:8" ht="11.25" customHeight="1">
      <c r="A204" s="98">
        <v>3745</v>
      </c>
      <c r="B204" s="99">
        <v>5021</v>
      </c>
      <c r="C204" s="106" t="s">
        <v>144</v>
      </c>
      <c r="D204" s="107"/>
      <c r="E204" s="107"/>
      <c r="F204" s="51">
        <v>120000</v>
      </c>
      <c r="G204" s="51"/>
      <c r="H204" s="51">
        <v>120000</v>
      </c>
    </row>
    <row r="205" spans="1:8" ht="11.25" customHeight="1">
      <c r="A205" s="98">
        <v>3745</v>
      </c>
      <c r="B205" s="99">
        <v>5131</v>
      </c>
      <c r="C205" s="106" t="s">
        <v>185</v>
      </c>
      <c r="D205" s="107"/>
      <c r="E205" s="107"/>
      <c r="F205" s="51">
        <v>500</v>
      </c>
      <c r="G205" s="51"/>
      <c r="H205" s="51">
        <v>500</v>
      </c>
    </row>
    <row r="206" spans="1:8" ht="11.25" customHeight="1">
      <c r="A206" s="98">
        <v>3745</v>
      </c>
      <c r="B206" s="99">
        <v>5132</v>
      </c>
      <c r="C206" s="106" t="s">
        <v>186</v>
      </c>
      <c r="D206" s="107"/>
      <c r="E206" s="107"/>
      <c r="F206" s="51">
        <v>5000</v>
      </c>
      <c r="G206" s="51">
        <v>-5000</v>
      </c>
      <c r="H206" s="51">
        <v>10000</v>
      </c>
    </row>
    <row r="207" spans="1:8" ht="11.25" customHeight="1">
      <c r="A207" s="98">
        <v>3745</v>
      </c>
      <c r="B207" s="99">
        <v>5137</v>
      </c>
      <c r="C207" s="106" t="s">
        <v>162</v>
      </c>
      <c r="D207" s="107"/>
      <c r="E207" s="107"/>
      <c r="F207" s="51">
        <v>2000</v>
      </c>
      <c r="G207" s="51"/>
      <c r="H207" s="51">
        <v>25000</v>
      </c>
    </row>
    <row r="208" spans="1:8" ht="11.25" customHeight="1">
      <c r="A208" s="98">
        <v>3745</v>
      </c>
      <c r="B208" s="99">
        <v>5139</v>
      </c>
      <c r="C208" s="106" t="s">
        <v>98</v>
      </c>
      <c r="D208" s="107"/>
      <c r="E208" s="107"/>
      <c r="F208" s="51">
        <v>25500</v>
      </c>
      <c r="G208" s="51"/>
      <c r="H208" s="51">
        <v>25500</v>
      </c>
    </row>
    <row r="209" spans="1:8" ht="11.25" customHeight="1">
      <c r="A209" s="98">
        <v>3745</v>
      </c>
      <c r="B209" s="99">
        <v>5156</v>
      </c>
      <c r="C209" s="106" t="s">
        <v>320</v>
      </c>
      <c r="D209" s="107"/>
      <c r="E209" s="107"/>
      <c r="F209" s="51">
        <v>20000</v>
      </c>
      <c r="G209" s="51">
        <v>-10000</v>
      </c>
      <c r="H209" s="51">
        <v>10000</v>
      </c>
    </row>
    <row r="210" spans="1:8" ht="11.25" customHeight="1">
      <c r="A210" s="98">
        <v>3745</v>
      </c>
      <c r="B210" s="99">
        <v>5164</v>
      </c>
      <c r="C210" s="106" t="s">
        <v>319</v>
      </c>
      <c r="D210" s="107"/>
      <c r="E210" s="107"/>
      <c r="F210" s="51"/>
      <c r="G210" s="51">
        <v>1077</v>
      </c>
      <c r="H210" s="51">
        <v>1077</v>
      </c>
    </row>
    <row r="211" spans="1:8" ht="11.25" customHeight="1">
      <c r="A211" s="98">
        <v>3745</v>
      </c>
      <c r="B211" s="99">
        <v>5169</v>
      </c>
      <c r="C211" s="106" t="s">
        <v>99</v>
      </c>
      <c r="D211" s="107"/>
      <c r="E211" s="107"/>
      <c r="F211" s="51">
        <v>20000</v>
      </c>
      <c r="G211" s="51"/>
      <c r="H211" s="51">
        <v>73000</v>
      </c>
    </row>
    <row r="212" spans="1:8" ht="11.25" customHeight="1">
      <c r="A212" s="98">
        <v>3745</v>
      </c>
      <c r="B212" s="99">
        <v>5171</v>
      </c>
      <c r="C212" s="106" t="s">
        <v>14</v>
      </c>
      <c r="D212" s="107"/>
      <c r="E212" s="107"/>
      <c r="F212" s="51">
        <v>10000</v>
      </c>
      <c r="G212" s="51"/>
      <c r="H212" s="51">
        <v>10000</v>
      </c>
    </row>
    <row r="213" spans="1:8" ht="11.25" customHeight="1" thickBot="1">
      <c r="A213" s="95">
        <v>3745</v>
      </c>
      <c r="B213" s="96">
        <v>5424</v>
      </c>
      <c r="C213" s="108" t="s">
        <v>158</v>
      </c>
      <c r="D213" s="109"/>
      <c r="E213" s="109"/>
      <c r="F213" s="68">
        <v>0</v>
      </c>
      <c r="G213" s="68">
        <v>4000</v>
      </c>
      <c r="H213" s="68">
        <v>4000</v>
      </c>
    </row>
    <row r="214" spans="1:8" ht="11.25" customHeight="1" thickBot="1">
      <c r="A214" s="90">
        <v>3745</v>
      </c>
      <c r="B214" s="91"/>
      <c r="C214" s="43" t="s">
        <v>84</v>
      </c>
      <c r="D214" s="60"/>
      <c r="E214" s="60"/>
      <c r="F214" s="42">
        <f>SUM(F201:F213)</f>
        <v>203000</v>
      </c>
      <c r="G214" s="176">
        <f>SUM(G201:G213)</f>
        <v>33077</v>
      </c>
      <c r="H214" s="42">
        <f>SUM(H201:H213)</f>
        <v>608977</v>
      </c>
    </row>
    <row r="215" spans="1:8" ht="11.25" customHeight="1" thickBot="1">
      <c r="A215" s="95">
        <v>3900</v>
      </c>
      <c r="B215" s="96">
        <v>5222</v>
      </c>
      <c r="C215" s="101" t="s">
        <v>267</v>
      </c>
      <c r="D215" s="67"/>
      <c r="E215" s="67"/>
      <c r="F215" s="68">
        <v>0</v>
      </c>
      <c r="G215" s="68"/>
      <c r="H215" s="68">
        <v>0</v>
      </c>
    </row>
    <row r="216" spans="1:8" ht="11.25" customHeight="1" thickBot="1">
      <c r="A216" s="90">
        <v>3900</v>
      </c>
      <c r="B216" s="91"/>
      <c r="C216" s="43" t="s">
        <v>266</v>
      </c>
      <c r="D216" s="60"/>
      <c r="E216" s="60"/>
      <c r="F216" s="42">
        <f>SUM(F215)</f>
        <v>0</v>
      </c>
      <c r="G216" s="42">
        <f>SUM(G215)</f>
        <v>0</v>
      </c>
      <c r="H216" s="42">
        <f>SUM(H215)</f>
        <v>0</v>
      </c>
    </row>
    <row r="217" spans="1:8" ht="11.25" customHeight="1" thickBot="1">
      <c r="A217" s="88">
        <v>4378</v>
      </c>
      <c r="B217" s="89">
        <v>5339</v>
      </c>
      <c r="C217" s="89" t="s">
        <v>128</v>
      </c>
      <c r="D217" s="55"/>
      <c r="E217" s="55"/>
      <c r="F217" s="56">
        <v>5000</v>
      </c>
      <c r="G217" s="56"/>
      <c r="H217" s="56">
        <v>5000</v>
      </c>
    </row>
    <row r="218" spans="1:8" ht="11.25" customHeight="1" thickBot="1">
      <c r="A218" s="90">
        <v>4378</v>
      </c>
      <c r="B218" s="91"/>
      <c r="C218" s="92" t="s">
        <v>129</v>
      </c>
      <c r="D218" s="60"/>
      <c r="E218" s="60"/>
      <c r="F218" s="42">
        <f>SUM(F217)</f>
        <v>5000</v>
      </c>
      <c r="G218" s="42">
        <f>SUM(G217)</f>
        <v>0</v>
      </c>
      <c r="H218" s="42">
        <f>SUM(H217)</f>
        <v>5000</v>
      </c>
    </row>
    <row r="219" spans="1:8" ht="11.25" customHeight="1">
      <c r="A219" s="185">
        <v>5511</v>
      </c>
      <c r="B219" s="186">
        <v>5019</v>
      </c>
      <c r="C219" s="186" t="s">
        <v>305</v>
      </c>
      <c r="D219" s="187"/>
      <c r="E219" s="187"/>
      <c r="F219" s="61"/>
      <c r="G219" s="61"/>
      <c r="H219" s="61">
        <v>3500</v>
      </c>
    </row>
    <row r="220" spans="1:8" ht="11.25" customHeight="1">
      <c r="A220" s="184">
        <v>5511</v>
      </c>
      <c r="B220" s="182">
        <v>5039</v>
      </c>
      <c r="C220" s="182" t="s">
        <v>306</v>
      </c>
      <c r="D220" s="183"/>
      <c r="E220" s="183"/>
      <c r="F220" s="56"/>
      <c r="G220" s="56"/>
      <c r="H220" s="56">
        <v>1200</v>
      </c>
    </row>
    <row r="221" spans="1:8" ht="11.25" customHeight="1">
      <c r="A221" s="98">
        <v>5511</v>
      </c>
      <c r="B221" s="99">
        <v>5139</v>
      </c>
      <c r="C221" s="99" t="s">
        <v>115</v>
      </c>
      <c r="D221" s="50"/>
      <c r="E221" s="50"/>
      <c r="F221" s="51">
        <v>5000</v>
      </c>
      <c r="G221" s="51"/>
      <c r="H221" s="51">
        <v>5000</v>
      </c>
    </row>
    <row r="222" spans="1:8" ht="11.25" customHeight="1">
      <c r="A222" s="98">
        <v>5511</v>
      </c>
      <c r="B222" s="99">
        <v>5156</v>
      </c>
      <c r="C222" s="99" t="s">
        <v>116</v>
      </c>
      <c r="D222" s="50"/>
      <c r="E222" s="50"/>
      <c r="F222" s="51">
        <v>20000</v>
      </c>
      <c r="G222" s="51"/>
      <c r="H222" s="51">
        <v>16300</v>
      </c>
    </row>
    <row r="223" spans="1:8" ht="11.25" customHeight="1">
      <c r="A223" s="98">
        <v>5511</v>
      </c>
      <c r="B223" s="99">
        <v>5167</v>
      </c>
      <c r="C223" s="99" t="s">
        <v>210</v>
      </c>
      <c r="D223" s="50"/>
      <c r="E223" s="50"/>
      <c r="F223" s="51">
        <v>2000</v>
      </c>
      <c r="G223" s="51"/>
      <c r="H223" s="51">
        <v>19500</v>
      </c>
    </row>
    <row r="224" spans="1:8" ht="11.25" customHeight="1">
      <c r="A224" s="98">
        <v>5511</v>
      </c>
      <c r="B224" s="99">
        <v>5169</v>
      </c>
      <c r="C224" s="99" t="s">
        <v>167</v>
      </c>
      <c r="D224" s="50"/>
      <c r="E224" s="50"/>
      <c r="F224" s="51">
        <v>5000</v>
      </c>
      <c r="G224" s="51"/>
      <c r="H224" s="51">
        <v>10000</v>
      </c>
    </row>
    <row r="225" spans="1:8" ht="11.25" customHeight="1">
      <c r="A225" s="98">
        <v>5511</v>
      </c>
      <c r="B225" s="99">
        <v>5171</v>
      </c>
      <c r="C225" s="99" t="s">
        <v>258</v>
      </c>
      <c r="D225" s="50"/>
      <c r="E225" s="50"/>
      <c r="F225" s="51">
        <v>15000</v>
      </c>
      <c r="G225" s="51"/>
      <c r="H225" s="51">
        <v>15000</v>
      </c>
    </row>
    <row r="226" spans="1:8" ht="11.25" customHeight="1" thickBot="1">
      <c r="A226" s="98">
        <v>5511</v>
      </c>
      <c r="B226" s="99">
        <v>6121</v>
      </c>
      <c r="C226" s="99" t="s">
        <v>211</v>
      </c>
      <c r="D226" s="50"/>
      <c r="E226" s="50"/>
      <c r="F226" s="51">
        <v>100000</v>
      </c>
      <c r="G226" s="51"/>
      <c r="H226" s="51">
        <v>20000</v>
      </c>
    </row>
    <row r="227" spans="1:8" ht="11.25" customHeight="1" thickBot="1">
      <c r="A227" s="90">
        <v>5511</v>
      </c>
      <c r="B227" s="91"/>
      <c r="C227" s="92" t="s">
        <v>114</v>
      </c>
      <c r="D227" s="60"/>
      <c r="E227" s="60"/>
      <c r="F227" s="42">
        <f>SUM(F221:F226)</f>
        <v>147000</v>
      </c>
      <c r="G227" s="42">
        <f>SUM(G219:G226)</f>
        <v>0</v>
      </c>
      <c r="H227" s="42">
        <f>SUM(H219:H226)</f>
        <v>90500</v>
      </c>
    </row>
    <row r="228" spans="1:8" ht="11.25" customHeight="1" thickBot="1">
      <c r="A228" s="93">
        <v>5512</v>
      </c>
      <c r="B228" s="94">
        <v>5222</v>
      </c>
      <c r="C228" s="94" t="s">
        <v>100</v>
      </c>
      <c r="D228" s="64"/>
      <c r="E228" s="64"/>
      <c r="F228" s="47">
        <v>3000</v>
      </c>
      <c r="G228" s="47"/>
      <c r="H228" s="47">
        <v>15000</v>
      </c>
    </row>
    <row r="229" spans="1:8" ht="11.25" customHeight="1" thickBot="1">
      <c r="A229" s="90">
        <v>5512</v>
      </c>
      <c r="B229" s="91"/>
      <c r="C229" s="43" t="s">
        <v>85</v>
      </c>
      <c r="D229" s="60"/>
      <c r="E229" s="60"/>
      <c r="F229" s="42">
        <f>SUM(F228:F228)</f>
        <v>3000</v>
      </c>
      <c r="G229" s="42">
        <f>SUM(G228:G228)</f>
        <v>0</v>
      </c>
      <c r="H229" s="42">
        <f>SUM(H228:H228)</f>
        <v>15000</v>
      </c>
    </row>
    <row r="230" spans="1:8" ht="11.25" customHeight="1">
      <c r="A230" s="93">
        <v>6112</v>
      </c>
      <c r="B230" s="94">
        <v>5021</v>
      </c>
      <c r="C230" s="94" t="s">
        <v>110</v>
      </c>
      <c r="D230" s="64"/>
      <c r="E230" s="64"/>
      <c r="F230" s="47">
        <v>21600</v>
      </c>
      <c r="G230" s="47"/>
      <c r="H230" s="47">
        <v>21600</v>
      </c>
    </row>
    <row r="231" spans="1:8" ht="11.25" customHeight="1">
      <c r="A231" s="93">
        <v>6112</v>
      </c>
      <c r="B231" s="94">
        <v>5023</v>
      </c>
      <c r="C231" s="94" t="s">
        <v>110</v>
      </c>
      <c r="D231" s="64"/>
      <c r="E231" s="64"/>
      <c r="F231" s="47">
        <v>784400</v>
      </c>
      <c r="G231" s="47"/>
      <c r="H231" s="47">
        <v>784400</v>
      </c>
    </row>
    <row r="232" spans="1:8" ht="11.25" customHeight="1">
      <c r="A232" s="98">
        <v>6112</v>
      </c>
      <c r="B232" s="99">
        <v>5031</v>
      </c>
      <c r="C232" s="99" t="s">
        <v>55</v>
      </c>
      <c r="D232" s="50"/>
      <c r="E232" s="50"/>
      <c r="F232" s="51">
        <v>145000</v>
      </c>
      <c r="G232" s="51"/>
      <c r="H232" s="51">
        <v>145000</v>
      </c>
    </row>
    <row r="233" spans="1:8" ht="11.25" customHeight="1">
      <c r="A233" s="98">
        <v>6112</v>
      </c>
      <c r="B233" s="99">
        <v>5032</v>
      </c>
      <c r="C233" s="99" t="s">
        <v>56</v>
      </c>
      <c r="D233" s="50"/>
      <c r="E233" s="50"/>
      <c r="F233" s="51">
        <v>73000</v>
      </c>
      <c r="G233" s="51"/>
      <c r="H233" s="51">
        <v>73000</v>
      </c>
    </row>
    <row r="234" spans="1:8" ht="11.25" customHeight="1">
      <c r="A234" s="98">
        <v>6112</v>
      </c>
      <c r="B234" s="99">
        <v>5167</v>
      </c>
      <c r="C234" s="99" t="s">
        <v>172</v>
      </c>
      <c r="D234" s="50"/>
      <c r="E234" s="50"/>
      <c r="F234" s="51">
        <v>7000</v>
      </c>
      <c r="G234" s="51"/>
      <c r="H234" s="51">
        <v>7000</v>
      </c>
    </row>
    <row r="235" spans="1:8" ht="11.25" customHeight="1">
      <c r="A235" s="98">
        <v>6112</v>
      </c>
      <c r="B235" s="99">
        <v>5173</v>
      </c>
      <c r="C235" s="99" t="s">
        <v>66</v>
      </c>
      <c r="D235" s="50"/>
      <c r="E235" s="50"/>
      <c r="F235" s="51">
        <v>40000</v>
      </c>
      <c r="G235" s="51"/>
      <c r="H235" s="51">
        <v>40000</v>
      </c>
    </row>
    <row r="236" spans="1:8" ht="11.25" customHeight="1" thickBot="1">
      <c r="A236" s="98">
        <v>6112</v>
      </c>
      <c r="B236" s="99">
        <v>5176</v>
      </c>
      <c r="C236" s="99" t="s">
        <v>117</v>
      </c>
      <c r="D236" s="50"/>
      <c r="E236" s="50"/>
      <c r="F236" s="51">
        <v>500</v>
      </c>
      <c r="G236" s="51"/>
      <c r="H236" s="51">
        <v>500</v>
      </c>
    </row>
    <row r="237" spans="1:8" ht="11.25" customHeight="1" thickBot="1">
      <c r="A237" s="90">
        <v>6112</v>
      </c>
      <c r="B237" s="91"/>
      <c r="C237" s="43" t="s">
        <v>86</v>
      </c>
      <c r="D237" s="60"/>
      <c r="E237" s="60"/>
      <c r="F237" s="42">
        <f>SUM(F230:F236)</f>
        <v>1071500</v>
      </c>
      <c r="G237" s="42">
        <f>SUM(G230:G236)</f>
        <v>0</v>
      </c>
      <c r="H237" s="42">
        <f>SUM(H230:H236)</f>
        <v>1071500</v>
      </c>
    </row>
    <row r="238" spans="1:8" ht="11.25" customHeight="1">
      <c r="A238" s="93">
        <v>6115</v>
      </c>
      <c r="B238" s="94">
        <v>5019</v>
      </c>
      <c r="C238" s="94" t="s">
        <v>321</v>
      </c>
      <c r="D238" s="64"/>
      <c r="E238" s="64"/>
      <c r="F238" s="47"/>
      <c r="G238" s="47">
        <v>1474</v>
      </c>
      <c r="H238" s="47">
        <v>1474</v>
      </c>
    </row>
    <row r="239" spans="1:8" ht="11.25" customHeight="1">
      <c r="A239" s="93">
        <v>6115</v>
      </c>
      <c r="B239" s="94">
        <v>5021</v>
      </c>
      <c r="C239" s="94" t="s">
        <v>294</v>
      </c>
      <c r="D239" s="64"/>
      <c r="E239" s="64"/>
      <c r="F239" s="47"/>
      <c r="G239" s="47"/>
      <c r="H239" s="47">
        <v>52221</v>
      </c>
    </row>
    <row r="240" spans="1:8" ht="11.25" customHeight="1">
      <c r="A240" s="93">
        <v>6115</v>
      </c>
      <c r="B240" s="94">
        <v>5039</v>
      </c>
      <c r="C240" s="94" t="s">
        <v>322</v>
      </c>
      <c r="D240" s="64"/>
      <c r="E240" s="64"/>
      <c r="F240" s="47"/>
      <c r="G240" s="47">
        <v>498</v>
      </c>
      <c r="H240" s="47">
        <v>498</v>
      </c>
    </row>
    <row r="241" spans="1:8" ht="11.25" customHeight="1">
      <c r="A241" s="93">
        <v>6115</v>
      </c>
      <c r="B241" s="94">
        <v>5139</v>
      </c>
      <c r="C241" s="94" t="s">
        <v>295</v>
      </c>
      <c r="D241" s="64"/>
      <c r="E241" s="64"/>
      <c r="F241" s="47"/>
      <c r="G241" s="47"/>
      <c r="H241" s="47">
        <v>5348</v>
      </c>
    </row>
    <row r="242" spans="1:8" ht="11.25" customHeight="1">
      <c r="A242" s="98">
        <v>6115</v>
      </c>
      <c r="B242" s="99">
        <v>5155</v>
      </c>
      <c r="C242" s="99" t="s">
        <v>296</v>
      </c>
      <c r="D242" s="50"/>
      <c r="E242" s="50"/>
      <c r="F242" s="51"/>
      <c r="G242" s="51"/>
      <c r="H242" s="51">
        <v>0</v>
      </c>
    </row>
    <row r="243" spans="1:8" ht="11.25" customHeight="1">
      <c r="A243" s="98">
        <v>6115</v>
      </c>
      <c r="B243" s="99">
        <v>5162</v>
      </c>
      <c r="C243" s="99" t="s">
        <v>297</v>
      </c>
      <c r="D243" s="50"/>
      <c r="E243" s="50"/>
      <c r="F243" s="51"/>
      <c r="G243" s="51"/>
      <c r="H243" s="51">
        <v>0</v>
      </c>
    </row>
    <row r="244" spans="1:8" ht="11.25" customHeight="1">
      <c r="A244" s="98">
        <v>6115</v>
      </c>
      <c r="B244" s="99">
        <v>5168</v>
      </c>
      <c r="C244" s="99" t="s">
        <v>298</v>
      </c>
      <c r="D244" s="50"/>
      <c r="E244" s="50"/>
      <c r="F244" s="51"/>
      <c r="G244" s="51"/>
      <c r="H244" s="51">
        <v>1912</v>
      </c>
    </row>
    <row r="245" spans="1:8" ht="11.25" customHeight="1">
      <c r="A245" s="98">
        <v>6115</v>
      </c>
      <c r="B245" s="99">
        <v>5169</v>
      </c>
      <c r="C245" s="99" t="s">
        <v>299</v>
      </c>
      <c r="D245" s="50"/>
      <c r="E245" s="50"/>
      <c r="F245" s="51"/>
      <c r="G245" s="51"/>
      <c r="H245" s="51">
        <v>4176</v>
      </c>
    </row>
    <row r="246" spans="1:8" ht="11.25" customHeight="1">
      <c r="A246" s="98">
        <v>6115</v>
      </c>
      <c r="B246" s="99">
        <v>5173</v>
      </c>
      <c r="C246" s="99" t="s">
        <v>300</v>
      </c>
      <c r="D246" s="50"/>
      <c r="E246" s="50"/>
      <c r="F246" s="51"/>
      <c r="G246" s="51"/>
      <c r="H246" s="51">
        <v>2000</v>
      </c>
    </row>
    <row r="247" spans="1:8" ht="11.25" customHeight="1" thickBot="1">
      <c r="A247" s="98">
        <v>6115</v>
      </c>
      <c r="B247" s="99">
        <v>5909</v>
      </c>
      <c r="C247" s="99" t="s">
        <v>301</v>
      </c>
      <c r="D247" s="50"/>
      <c r="E247" s="50"/>
      <c r="F247" s="51"/>
      <c r="G247" s="51">
        <v>-1972</v>
      </c>
      <c r="H247" s="51">
        <v>26371</v>
      </c>
    </row>
    <row r="248" spans="1:8" ht="11.25" customHeight="1" thickBot="1">
      <c r="A248" s="90">
        <v>6115</v>
      </c>
      <c r="B248" s="91"/>
      <c r="C248" s="43" t="s">
        <v>293</v>
      </c>
      <c r="D248" s="60"/>
      <c r="E248" s="60"/>
      <c r="F248" s="42">
        <f>SUM(F238:F247)</f>
        <v>0</v>
      </c>
      <c r="G248" s="42">
        <f>SUM(G238:G247)</f>
        <v>0</v>
      </c>
      <c r="H248" s="42">
        <f>SUM(H238:H247)</f>
        <v>94000</v>
      </c>
    </row>
    <row r="249" spans="1:8" ht="11.25" customHeight="1" thickBot="1">
      <c r="A249" s="95">
        <v>6117</v>
      </c>
      <c r="B249" s="96">
        <v>5909</v>
      </c>
      <c r="C249" s="101" t="s">
        <v>268</v>
      </c>
      <c r="D249" s="67"/>
      <c r="E249" s="67"/>
      <c r="F249" s="68">
        <v>0</v>
      </c>
      <c r="G249" s="68"/>
      <c r="H249" s="68">
        <v>0</v>
      </c>
    </row>
    <row r="250" spans="1:8" ht="11.25" customHeight="1" thickBot="1">
      <c r="A250" s="90">
        <v>6117</v>
      </c>
      <c r="B250" s="91"/>
      <c r="C250" s="43" t="s">
        <v>260</v>
      </c>
      <c r="D250" s="60"/>
      <c r="E250" s="60"/>
      <c r="F250" s="42">
        <f>SUM(F249:F249)</f>
        <v>0</v>
      </c>
      <c r="G250" s="42">
        <f>SUM(G249:G249)</f>
        <v>0</v>
      </c>
      <c r="H250" s="42">
        <f>SUM(H249:H249)</f>
        <v>0</v>
      </c>
    </row>
    <row r="251" spans="1:8" ht="11.25" customHeight="1">
      <c r="A251" s="93">
        <v>6171</v>
      </c>
      <c r="B251" s="94">
        <v>5011</v>
      </c>
      <c r="C251" s="94" t="s">
        <v>90</v>
      </c>
      <c r="D251" s="64"/>
      <c r="E251" s="64"/>
      <c r="F251" s="47">
        <v>360000</v>
      </c>
      <c r="G251" s="47"/>
      <c r="H251" s="47">
        <v>360000</v>
      </c>
    </row>
    <row r="252" spans="1:8" ht="11.25" customHeight="1">
      <c r="A252" s="98">
        <v>6171</v>
      </c>
      <c r="B252" s="99">
        <v>5031</v>
      </c>
      <c r="C252" s="99" t="s">
        <v>91</v>
      </c>
      <c r="D252" s="50"/>
      <c r="E252" s="50"/>
      <c r="F252" s="51">
        <v>90000</v>
      </c>
      <c r="G252" s="51"/>
      <c r="H252" s="51">
        <v>90000</v>
      </c>
    </row>
    <row r="253" spans="1:8" ht="11.25" customHeight="1">
      <c r="A253" s="98">
        <v>6171</v>
      </c>
      <c r="B253" s="99">
        <v>5032</v>
      </c>
      <c r="C253" s="99" t="s">
        <v>92</v>
      </c>
      <c r="D253" s="50"/>
      <c r="E253" s="50"/>
      <c r="F253" s="51">
        <v>35000</v>
      </c>
      <c r="G253" s="51"/>
      <c r="H253" s="51">
        <v>35000</v>
      </c>
    </row>
    <row r="254" spans="1:8" ht="11.25" customHeight="1">
      <c r="A254" s="98">
        <v>6171</v>
      </c>
      <c r="B254" s="99">
        <v>5038</v>
      </c>
      <c r="C254" s="99" t="s">
        <v>57</v>
      </c>
      <c r="D254" s="50"/>
      <c r="E254" s="50"/>
      <c r="F254" s="51">
        <v>2500</v>
      </c>
      <c r="G254" s="51"/>
      <c r="H254" s="51">
        <v>2500</v>
      </c>
    </row>
    <row r="255" spans="1:8" ht="11.25" customHeight="1">
      <c r="A255" s="98">
        <v>6171</v>
      </c>
      <c r="B255" s="99">
        <v>5136</v>
      </c>
      <c r="C255" s="99" t="s">
        <v>119</v>
      </c>
      <c r="D255" s="50"/>
      <c r="E255" s="50"/>
      <c r="F255" s="51">
        <v>10000</v>
      </c>
      <c r="G255" s="51"/>
      <c r="H255" s="51">
        <v>10000</v>
      </c>
    </row>
    <row r="256" spans="1:8" ht="11.25" customHeight="1">
      <c r="A256" s="98">
        <v>6171</v>
      </c>
      <c r="B256" s="99">
        <v>5137</v>
      </c>
      <c r="C256" s="99" t="s">
        <v>118</v>
      </c>
      <c r="D256" s="50"/>
      <c r="E256" s="50"/>
      <c r="F256" s="51">
        <v>50000</v>
      </c>
      <c r="G256" s="51"/>
      <c r="H256" s="51">
        <v>75000</v>
      </c>
    </row>
    <row r="257" spans="1:8" ht="11.25" customHeight="1">
      <c r="A257" s="98">
        <v>6171</v>
      </c>
      <c r="B257" s="99">
        <v>5139</v>
      </c>
      <c r="C257" s="99" t="s">
        <v>58</v>
      </c>
      <c r="D257" s="50"/>
      <c r="E257" s="50"/>
      <c r="F257" s="51">
        <v>60000</v>
      </c>
      <c r="G257" s="51">
        <v>7000</v>
      </c>
      <c r="H257" s="51">
        <v>67000</v>
      </c>
    </row>
    <row r="258" spans="1:8" ht="11.25" customHeight="1">
      <c r="A258" s="98">
        <v>6171</v>
      </c>
      <c r="B258" s="99">
        <v>5154</v>
      </c>
      <c r="C258" s="99" t="s">
        <v>59</v>
      </c>
      <c r="D258" s="50"/>
      <c r="E258" s="50"/>
      <c r="F258" s="51">
        <v>23000</v>
      </c>
      <c r="G258" s="51">
        <v>3310</v>
      </c>
      <c r="H258" s="51">
        <v>26310</v>
      </c>
    </row>
    <row r="259" spans="1:8" ht="11.25" customHeight="1">
      <c r="A259" s="98">
        <v>6171</v>
      </c>
      <c r="B259" s="99">
        <v>5161</v>
      </c>
      <c r="C259" s="99" t="s">
        <v>60</v>
      </c>
      <c r="D259" s="50"/>
      <c r="E259" s="50"/>
      <c r="F259" s="51">
        <v>7000</v>
      </c>
      <c r="G259" s="51">
        <v>-5000</v>
      </c>
      <c r="H259" s="51">
        <v>2000</v>
      </c>
    </row>
    <row r="260" spans="1:8" ht="11.25" customHeight="1">
      <c r="A260" s="98">
        <v>6171</v>
      </c>
      <c r="B260" s="99">
        <v>5162</v>
      </c>
      <c r="C260" s="99" t="s">
        <v>61</v>
      </c>
      <c r="D260" s="50"/>
      <c r="E260" s="50"/>
      <c r="F260" s="51">
        <v>15000</v>
      </c>
      <c r="G260" s="51"/>
      <c r="H260" s="51">
        <v>15000</v>
      </c>
    </row>
    <row r="261" spans="1:8" ht="11.25" customHeight="1">
      <c r="A261" s="98">
        <v>6171</v>
      </c>
      <c r="B261" s="99">
        <v>5164</v>
      </c>
      <c r="C261" s="99" t="s">
        <v>310</v>
      </c>
      <c r="D261" s="50"/>
      <c r="E261" s="50"/>
      <c r="F261" s="51"/>
      <c r="G261" s="51"/>
      <c r="H261" s="51">
        <v>3100</v>
      </c>
    </row>
    <row r="262" spans="1:8" ht="11.25" customHeight="1">
      <c r="A262" s="98">
        <v>6171</v>
      </c>
      <c r="B262" s="99">
        <v>5166</v>
      </c>
      <c r="C262" s="99" t="s">
        <v>101</v>
      </c>
      <c r="D262" s="50"/>
      <c r="E262" s="50"/>
      <c r="F262" s="51">
        <v>43560</v>
      </c>
      <c r="G262" s="51"/>
      <c r="H262" s="51">
        <v>43560</v>
      </c>
    </row>
    <row r="263" spans="1:8" ht="11.25" customHeight="1">
      <c r="A263" s="98">
        <v>6171</v>
      </c>
      <c r="B263" s="99">
        <v>5167</v>
      </c>
      <c r="C263" s="99" t="s">
        <v>62</v>
      </c>
      <c r="D263" s="50"/>
      <c r="E263" s="50"/>
      <c r="F263" s="51">
        <v>10000</v>
      </c>
      <c r="G263" s="51"/>
      <c r="H263" s="51">
        <v>10000</v>
      </c>
    </row>
    <row r="264" spans="1:8" ht="11.25" customHeight="1">
      <c r="A264" s="98">
        <v>6171</v>
      </c>
      <c r="B264" s="99">
        <v>5168</v>
      </c>
      <c r="C264" s="99" t="s">
        <v>141</v>
      </c>
      <c r="D264" s="50"/>
      <c r="E264" s="50"/>
      <c r="F264" s="51">
        <v>100600</v>
      </c>
      <c r="G264" s="51"/>
      <c r="H264" s="51">
        <v>100600</v>
      </c>
    </row>
    <row r="265" spans="1:8" ht="11.25" customHeight="1">
      <c r="A265" s="98">
        <v>6171</v>
      </c>
      <c r="B265" s="99">
        <v>5169</v>
      </c>
      <c r="C265" s="99" t="s">
        <v>63</v>
      </c>
      <c r="D265" s="50"/>
      <c r="E265" s="50"/>
      <c r="F265" s="51">
        <v>50000</v>
      </c>
      <c r="G265" s="51"/>
      <c r="H265" s="51">
        <v>50000</v>
      </c>
    </row>
    <row r="266" spans="1:8" ht="11.25" customHeight="1">
      <c r="A266" s="98">
        <v>6171</v>
      </c>
      <c r="B266" s="99">
        <v>5171</v>
      </c>
      <c r="C266" s="99" t="s">
        <v>102</v>
      </c>
      <c r="D266" s="50"/>
      <c r="E266" s="50"/>
      <c r="F266" s="51">
        <v>20000</v>
      </c>
      <c r="G266" s="51">
        <v>-5310</v>
      </c>
      <c r="H266" s="51">
        <v>14690</v>
      </c>
    </row>
    <row r="267" spans="1:8" ht="11.25" customHeight="1">
      <c r="A267" s="98">
        <v>6171</v>
      </c>
      <c r="B267" s="99">
        <v>5173</v>
      </c>
      <c r="C267" s="99" t="s">
        <v>103</v>
      </c>
      <c r="D267" s="50"/>
      <c r="E267" s="50"/>
      <c r="F267" s="51">
        <v>1000</v>
      </c>
      <c r="G267" s="51"/>
      <c r="H267" s="51">
        <v>1000</v>
      </c>
    </row>
    <row r="268" spans="1:8" ht="11.25" customHeight="1">
      <c r="A268" s="98">
        <v>6171</v>
      </c>
      <c r="B268" s="99">
        <v>5175</v>
      </c>
      <c r="C268" s="99" t="s">
        <v>64</v>
      </c>
      <c r="D268" s="50"/>
      <c r="E268" s="50"/>
      <c r="F268" s="51">
        <v>5000</v>
      </c>
      <c r="G268" s="51"/>
      <c r="H268" s="51">
        <v>5000</v>
      </c>
    </row>
    <row r="269" spans="1:8" ht="11.25" customHeight="1">
      <c r="A269" s="98">
        <v>6171</v>
      </c>
      <c r="B269" s="99">
        <v>5178</v>
      </c>
      <c r="C269" s="99" t="s">
        <v>212</v>
      </c>
      <c r="D269" s="50"/>
      <c r="E269" s="50"/>
      <c r="F269" s="51">
        <v>10200</v>
      </c>
      <c r="G269" s="51"/>
      <c r="H269" s="51">
        <v>10200</v>
      </c>
    </row>
    <row r="270" spans="1:8" ht="11.25" customHeight="1">
      <c r="A270" s="98">
        <v>6171</v>
      </c>
      <c r="B270" s="99">
        <v>5179</v>
      </c>
      <c r="C270" s="99" t="s">
        <v>94</v>
      </c>
      <c r="D270" s="50"/>
      <c r="E270" s="50"/>
      <c r="F270" s="51">
        <v>3140</v>
      </c>
      <c r="G270" s="51"/>
      <c r="H270" s="51">
        <v>3158</v>
      </c>
    </row>
    <row r="271" spans="1:8" ht="11.25" customHeight="1">
      <c r="A271" s="98">
        <v>6171</v>
      </c>
      <c r="B271" s="99">
        <v>5221</v>
      </c>
      <c r="C271" s="99" t="s">
        <v>159</v>
      </c>
      <c r="D271" s="50"/>
      <c r="E271" s="50"/>
      <c r="F271" s="51">
        <v>2000</v>
      </c>
      <c r="G271" s="51"/>
      <c r="H271" s="51">
        <v>2000</v>
      </c>
    </row>
    <row r="272" spans="1:8" ht="11.25" customHeight="1">
      <c r="A272" s="98">
        <v>6171</v>
      </c>
      <c r="B272" s="99">
        <v>5321</v>
      </c>
      <c r="C272" s="99" t="s">
        <v>187</v>
      </c>
      <c r="D272" s="50"/>
      <c r="E272" s="50"/>
      <c r="F272" s="51">
        <v>1000</v>
      </c>
      <c r="G272" s="51"/>
      <c r="H272" s="51">
        <v>6038</v>
      </c>
    </row>
    <row r="273" spans="1:8" ht="11.25" customHeight="1" thickBot="1">
      <c r="A273" s="98">
        <v>6171</v>
      </c>
      <c r="B273" s="99">
        <v>5329</v>
      </c>
      <c r="C273" s="99" t="s">
        <v>138</v>
      </c>
      <c r="D273" s="50"/>
      <c r="E273" s="50"/>
      <c r="F273" s="51">
        <v>2000</v>
      </c>
      <c r="G273" s="51"/>
      <c r="H273" s="51">
        <v>2000</v>
      </c>
    </row>
    <row r="274" spans="1:8" ht="11.25" customHeight="1" thickBot="1">
      <c r="A274" s="90">
        <v>6171</v>
      </c>
      <c r="B274" s="91"/>
      <c r="C274" s="43" t="s">
        <v>87</v>
      </c>
      <c r="D274" s="60"/>
      <c r="E274" s="60"/>
      <c r="F274" s="42">
        <f>SUM(F251:F273)</f>
        <v>901000</v>
      </c>
      <c r="G274" s="42">
        <f>SUM(G251:G273)</f>
        <v>0</v>
      </c>
      <c r="H274" s="42">
        <f>SUM(H251:H273)</f>
        <v>934156</v>
      </c>
    </row>
    <row r="275" spans="1:8" ht="11.25" customHeight="1">
      <c r="A275" s="93">
        <v>6310</v>
      </c>
      <c r="B275" s="94">
        <v>5141</v>
      </c>
      <c r="C275" s="94" t="s">
        <v>89</v>
      </c>
      <c r="D275" s="64"/>
      <c r="E275" s="64"/>
      <c r="F275" s="47">
        <v>340000</v>
      </c>
      <c r="G275" s="47" t="s">
        <v>140</v>
      </c>
      <c r="H275" s="47">
        <v>290000</v>
      </c>
    </row>
    <row r="276" spans="1:8" ht="11.25" customHeight="1" thickBot="1">
      <c r="A276" s="95">
        <v>6310</v>
      </c>
      <c r="B276" s="96">
        <v>5163</v>
      </c>
      <c r="C276" s="96" t="s">
        <v>65</v>
      </c>
      <c r="D276" s="67"/>
      <c r="E276" s="67"/>
      <c r="F276" s="68">
        <v>10000</v>
      </c>
      <c r="G276" s="68"/>
      <c r="H276" s="68">
        <v>10000</v>
      </c>
    </row>
    <row r="277" spans="1:8" ht="11.25" customHeight="1" thickBot="1">
      <c r="A277" s="90">
        <v>6310</v>
      </c>
      <c r="B277" s="91"/>
      <c r="C277" s="43" t="s">
        <v>88</v>
      </c>
      <c r="D277" s="60"/>
      <c r="E277" s="60"/>
      <c r="F277" s="42">
        <f>SUM(F275:F276)</f>
        <v>350000</v>
      </c>
      <c r="G277" s="42">
        <f>SUM(G275:G276)</f>
        <v>0</v>
      </c>
      <c r="H277" s="42">
        <f>SUM(H275:H276)</f>
        <v>300000</v>
      </c>
    </row>
    <row r="278" spans="1:8" ht="11.25" customHeight="1" thickBot="1">
      <c r="A278" s="88">
        <v>6320</v>
      </c>
      <c r="B278" s="89">
        <v>5163</v>
      </c>
      <c r="C278" s="89" t="s">
        <v>130</v>
      </c>
      <c r="D278" s="55"/>
      <c r="E278" s="55"/>
      <c r="F278" s="56">
        <v>64000</v>
      </c>
      <c r="G278" s="56"/>
      <c r="H278" s="56">
        <v>64000</v>
      </c>
    </row>
    <row r="279" spans="1:8" ht="11.25" customHeight="1" thickBot="1">
      <c r="A279" s="90">
        <v>6320</v>
      </c>
      <c r="B279" s="91"/>
      <c r="C279" s="92" t="s">
        <v>131</v>
      </c>
      <c r="D279" s="60"/>
      <c r="E279" s="60"/>
      <c r="F279" s="42">
        <f>SUM(F278)</f>
        <v>64000</v>
      </c>
      <c r="G279" s="42">
        <f>SUM(G278)</f>
        <v>0</v>
      </c>
      <c r="H279" s="42">
        <f>SUM(H278)</f>
        <v>64000</v>
      </c>
    </row>
    <row r="280" spans="1:8" ht="11.25" customHeight="1" thickBot="1">
      <c r="A280" s="88">
        <v>6330</v>
      </c>
      <c r="B280" s="89">
        <v>5345</v>
      </c>
      <c r="C280" s="89" t="s">
        <v>213</v>
      </c>
      <c r="D280" s="55"/>
      <c r="E280" s="55"/>
      <c r="F280" s="56">
        <v>0</v>
      </c>
      <c r="G280" s="56"/>
      <c r="H280" s="56">
        <v>280000</v>
      </c>
    </row>
    <row r="281" spans="1:8" ht="11.25" customHeight="1" thickBot="1">
      <c r="A281" s="90">
        <v>6330</v>
      </c>
      <c r="B281" s="91"/>
      <c r="C281" s="92" t="s">
        <v>214</v>
      </c>
      <c r="D281" s="60"/>
      <c r="E281" s="60"/>
      <c r="F281" s="42">
        <f>SUM(F280)</f>
        <v>0</v>
      </c>
      <c r="G281" s="42"/>
      <c r="H281" s="42"/>
    </row>
    <row r="282" spans="1:8" ht="11.25" customHeight="1" thickBot="1">
      <c r="A282" s="95">
        <v>6399</v>
      </c>
      <c r="B282" s="110">
        <v>5365</v>
      </c>
      <c r="C282" s="111" t="s">
        <v>137</v>
      </c>
      <c r="D282" s="112"/>
      <c r="E282" s="113"/>
      <c r="F282" s="68">
        <v>322050</v>
      </c>
      <c r="G282" s="68"/>
      <c r="H282" s="68">
        <v>350550</v>
      </c>
    </row>
    <row r="283" spans="1:8" ht="11.25" customHeight="1" thickBot="1">
      <c r="A283" s="90">
        <v>6399</v>
      </c>
      <c r="B283" s="114"/>
      <c r="C283" s="115" t="s">
        <v>137</v>
      </c>
      <c r="D283" s="116"/>
      <c r="E283" s="117"/>
      <c r="F283" s="118"/>
      <c r="G283" s="118"/>
      <c r="H283" s="118"/>
    </row>
    <row r="284" spans="1:8" ht="11.25" customHeight="1">
      <c r="A284" s="88">
        <v>5213</v>
      </c>
      <c r="B284" s="119">
        <v>5903</v>
      </c>
      <c r="C284" s="119" t="s">
        <v>132</v>
      </c>
      <c r="D284" s="120"/>
      <c r="E284" s="121"/>
      <c r="F284" s="75"/>
      <c r="G284" s="75"/>
      <c r="H284" s="75"/>
    </row>
    <row r="285" spans="1:8" ht="11.25" customHeight="1">
      <c r="A285" s="93"/>
      <c r="B285" s="169"/>
      <c r="C285" s="169" t="s">
        <v>259</v>
      </c>
      <c r="D285" s="170"/>
      <c r="E285" s="171"/>
      <c r="F285" s="47">
        <v>5000</v>
      </c>
      <c r="G285" s="47"/>
      <c r="H285" s="47">
        <v>5000</v>
      </c>
    </row>
    <row r="286" spans="1:8" ht="11.25" customHeight="1" thickBot="1">
      <c r="A286" s="88">
        <v>5213</v>
      </c>
      <c r="B286" s="119">
        <v>5139</v>
      </c>
      <c r="C286" s="119" t="s">
        <v>285</v>
      </c>
      <c r="D286" s="167"/>
      <c r="E286" s="168"/>
      <c r="F286" s="56"/>
      <c r="G286" s="56"/>
      <c r="H286" s="56">
        <v>15000</v>
      </c>
    </row>
    <row r="287" spans="1:8" ht="11.25" customHeight="1" thickBot="1">
      <c r="A287" s="90">
        <v>5213</v>
      </c>
      <c r="B287" s="92"/>
      <c r="C287" s="92" t="s">
        <v>16</v>
      </c>
      <c r="D287" s="97"/>
      <c r="E287" s="97"/>
      <c r="F287" s="42"/>
      <c r="G287" s="42"/>
      <c r="H287" s="42"/>
    </row>
    <row r="288" spans="1:8" ht="11.25" customHeight="1" thickBot="1">
      <c r="A288" s="88">
        <v>6402</v>
      </c>
      <c r="B288" s="89">
        <v>5364</v>
      </c>
      <c r="C288" s="89" t="s">
        <v>215</v>
      </c>
      <c r="D288" s="55"/>
      <c r="E288" s="55"/>
      <c r="F288" s="56">
        <v>21396</v>
      </c>
      <c r="G288" s="56"/>
      <c r="H288" s="56">
        <v>21396</v>
      </c>
    </row>
    <row r="289" spans="1:8" ht="11.25" customHeight="1" thickBot="1">
      <c r="A289" s="90">
        <v>6402</v>
      </c>
      <c r="B289" s="92"/>
      <c r="C289" s="92" t="s">
        <v>173</v>
      </c>
      <c r="D289" s="97"/>
      <c r="E289" s="97"/>
      <c r="F289" s="42"/>
      <c r="G289" s="42"/>
      <c r="H289" s="42"/>
    </row>
    <row r="290" spans="1:8" ht="11.25" customHeight="1">
      <c r="A290" s="93">
        <v>6409</v>
      </c>
      <c r="B290" s="94">
        <v>5901</v>
      </c>
      <c r="C290" s="94" t="s">
        <v>16</v>
      </c>
      <c r="D290" s="64"/>
      <c r="E290" s="64"/>
      <c r="F290" s="47">
        <v>515073</v>
      </c>
      <c r="G290" s="47">
        <v>29573</v>
      </c>
      <c r="H290" s="47">
        <v>42060</v>
      </c>
    </row>
    <row r="291" spans="1:8" ht="11.25" customHeight="1" thickBot="1">
      <c r="A291" s="95">
        <v>6409</v>
      </c>
      <c r="B291" s="96">
        <v>5909</v>
      </c>
      <c r="C291" s="96" t="s">
        <v>168</v>
      </c>
      <c r="D291" s="67"/>
      <c r="E291" s="67"/>
      <c r="F291" s="68">
        <v>20000</v>
      </c>
      <c r="G291" s="68"/>
      <c r="H291" s="68">
        <v>20000</v>
      </c>
    </row>
    <row r="292" spans="1:8" ht="11.25" customHeight="1" thickBot="1">
      <c r="A292" s="122">
        <v>6409</v>
      </c>
      <c r="B292" s="123"/>
      <c r="C292" s="124" t="s">
        <v>169</v>
      </c>
      <c r="D292" s="86"/>
      <c r="E292" s="86"/>
      <c r="F292" s="87"/>
      <c r="G292" s="180">
        <f>SUM(G290:G291)</f>
        <v>29573</v>
      </c>
      <c r="H292" s="87">
        <f>SUM(H290:H291)</f>
        <v>62060</v>
      </c>
    </row>
    <row r="293" spans="1:8" ht="18" customHeight="1" thickBot="1" thickTop="1">
      <c r="A293" s="218" t="s">
        <v>10</v>
      </c>
      <c r="B293" s="219"/>
      <c r="C293" s="220"/>
      <c r="D293" s="34"/>
      <c r="E293" s="34"/>
      <c r="F293" s="33">
        <f>SUM(F110,F113,F119,F126,F131,F135,F143,F146,F148,F156,F167,F172,F176,F178,F187,F189,F196,F198,F200,F214,F216,F218,F227,F229,F237,F250,F274,F277,F279,F281:F292)</f>
        <v>7550399</v>
      </c>
      <c r="G293" s="140">
        <f>SUM(G110,G113,G119,G126,G131,G135,G143,G146,G148,G156,G167,G172,G176,G178,G187,G189,G196,G198,G200,G214,G216,G218,G227,G229,G237,G248,G250,G274,G277,G279:G291)</f>
        <v>12650</v>
      </c>
      <c r="H293" s="33">
        <f>SUM(H110,H113,H119,H126,H131,H135,H143,H146,H148,H156,H167,H172,H176,H178,H187,H189,H196,H198,H200,H214,H216,H218,H227,H229,H237,H248,H250,H274,H277,H279:H291)</f>
        <v>9044377</v>
      </c>
    </row>
    <row r="294" ht="11.25" customHeight="1" thickBot="1"/>
    <row r="295" spans="1:8" ht="18" customHeight="1" thickBot="1">
      <c r="A295" s="212" t="s">
        <v>182</v>
      </c>
      <c r="B295" s="213"/>
      <c r="C295" s="213"/>
      <c r="D295" s="213"/>
      <c r="E295" s="213"/>
      <c r="F295" s="213"/>
      <c r="G295" s="214"/>
      <c r="H295" s="38"/>
    </row>
    <row r="296" spans="1:8" ht="24" customHeight="1" thickBot="1">
      <c r="A296" s="29"/>
      <c r="B296" s="125">
        <v>8115</v>
      </c>
      <c r="C296" s="126" t="s">
        <v>134</v>
      </c>
      <c r="D296" s="127"/>
      <c r="E296" s="128"/>
      <c r="F296" s="129">
        <f>SUM(F293-F298-F104)</f>
        <v>0</v>
      </c>
      <c r="G296" s="129">
        <f>SUM(G293,-G298,-G104)</f>
        <v>0</v>
      </c>
      <c r="H296" s="129">
        <v>0</v>
      </c>
    </row>
    <row r="297" spans="1:8" ht="12" customHeight="1" thickBot="1">
      <c r="A297" s="23"/>
      <c r="B297" s="130">
        <v>8123</v>
      </c>
      <c r="C297" s="131" t="s">
        <v>183</v>
      </c>
      <c r="D297" s="132"/>
      <c r="E297" s="133"/>
      <c r="F297" s="134">
        <v>0</v>
      </c>
      <c r="G297" s="134"/>
      <c r="H297" s="134">
        <v>0</v>
      </c>
    </row>
    <row r="298" spans="1:8" ht="12" customHeight="1" thickBot="1">
      <c r="A298" s="30"/>
      <c r="B298" s="135">
        <v>8124</v>
      </c>
      <c r="C298" s="136" t="s">
        <v>192</v>
      </c>
      <c r="D298" s="137"/>
      <c r="E298" s="138"/>
      <c r="F298" s="139">
        <v>-714276</v>
      </c>
      <c r="G298" s="139"/>
      <c r="H298" s="139">
        <v>-714276</v>
      </c>
    </row>
    <row r="299" spans="1:8" ht="18" customHeight="1" thickBot="1" thickTop="1">
      <c r="A299" s="196" t="s">
        <v>270</v>
      </c>
      <c r="B299" s="197"/>
      <c r="C299" s="198"/>
      <c r="D299" s="141"/>
      <c r="E299" s="142"/>
      <c r="F299" s="143">
        <f>SUM(F296:F298)</f>
        <v>-714276</v>
      </c>
      <c r="G299" s="143">
        <f>SUM(G296:G298)</f>
        <v>0</v>
      </c>
      <c r="H299" s="143">
        <f>SUM(H296:H298)</f>
        <v>-714276</v>
      </c>
    </row>
    <row r="300" ht="11.25" customHeight="1" thickBot="1"/>
    <row r="301" spans="1:8" ht="15" customHeight="1" thickBot="1">
      <c r="A301" s="215" t="s">
        <v>278</v>
      </c>
      <c r="B301" s="216"/>
      <c r="C301" s="216"/>
      <c r="D301" s="160"/>
      <c r="E301" s="160"/>
      <c r="F301" s="161"/>
      <c r="G301" s="224" t="s">
        <v>279</v>
      </c>
      <c r="H301" s="225"/>
    </row>
    <row r="302" spans="1:8" ht="13.5" customHeight="1">
      <c r="A302" s="199" t="s">
        <v>148</v>
      </c>
      <c r="B302" s="200"/>
      <c r="C302" s="201"/>
      <c r="D302" s="144"/>
      <c r="E302" s="144"/>
      <c r="F302" s="39">
        <f>SUM(F104)</f>
        <v>8264675</v>
      </c>
      <c r="G302" s="145"/>
      <c r="H302" s="35">
        <f>SUM(H104)</f>
        <v>9758653</v>
      </c>
    </row>
    <row r="303" spans="1:8" ht="13.5" customHeight="1">
      <c r="A303" s="190" t="s">
        <v>15</v>
      </c>
      <c r="B303" s="191"/>
      <c r="C303" s="192"/>
      <c r="D303" s="146"/>
      <c r="E303" s="146"/>
      <c r="F303" s="40">
        <f>SUM(F293)</f>
        <v>7550399</v>
      </c>
      <c r="G303" s="147"/>
      <c r="H303" s="36">
        <f>SUM(H293)</f>
        <v>9044377</v>
      </c>
    </row>
    <row r="304" spans="1:8" ht="13.5" customHeight="1">
      <c r="A304" s="190" t="s">
        <v>191</v>
      </c>
      <c r="B304" s="191"/>
      <c r="C304" s="192"/>
      <c r="D304" s="146"/>
      <c r="E304" s="146"/>
      <c r="F304" s="40">
        <f>SUM(F297)</f>
        <v>0</v>
      </c>
      <c r="G304" s="147"/>
      <c r="H304" s="36">
        <f>SUM(H297)</f>
        <v>0</v>
      </c>
    </row>
    <row r="305" spans="1:8" ht="13.5" customHeight="1">
      <c r="A305" s="190" t="s">
        <v>189</v>
      </c>
      <c r="B305" s="191"/>
      <c r="C305" s="192"/>
      <c r="D305" s="146"/>
      <c r="E305" s="146"/>
      <c r="F305" s="40">
        <f>SUM(F298)</f>
        <v>-714276</v>
      </c>
      <c r="G305" s="147"/>
      <c r="H305" s="36">
        <f>SUM(H298)</f>
        <v>-714276</v>
      </c>
    </row>
    <row r="306" spans="1:8" ht="13.5" customHeight="1" thickBot="1">
      <c r="A306" s="193" t="s">
        <v>190</v>
      </c>
      <c r="B306" s="194"/>
      <c r="C306" s="195"/>
      <c r="D306" s="148"/>
      <c r="E306" s="148"/>
      <c r="F306" s="41">
        <f>SUM(F296)</f>
        <v>0</v>
      </c>
      <c r="G306" s="149"/>
      <c r="H306" s="37">
        <f>SUM(H296)</f>
        <v>0</v>
      </c>
    </row>
    <row r="307" spans="1:2" ht="6" customHeight="1">
      <c r="A307" s="206"/>
      <c r="B307" s="206"/>
    </row>
    <row r="308" spans="1:2" ht="6" customHeight="1">
      <c r="A308" s="181"/>
      <c r="B308" s="181"/>
    </row>
    <row r="309" spans="1:2" ht="6" customHeight="1">
      <c r="A309" s="181"/>
      <c r="B309" s="181"/>
    </row>
    <row r="310" spans="1:2" ht="6" customHeight="1">
      <c r="A310" s="181"/>
      <c r="B310" s="181"/>
    </row>
    <row r="311" spans="1:8" ht="12.75">
      <c r="A311" s="207" t="s">
        <v>315</v>
      </c>
      <c r="B311" s="208"/>
      <c r="C311" s="208"/>
      <c r="D311" s="208"/>
      <c r="E311" s="208"/>
      <c r="F311" s="208"/>
      <c r="G311" s="208"/>
      <c r="H311" s="208"/>
    </row>
    <row r="312" spans="1:8" ht="12.75">
      <c r="A312" s="227" t="s">
        <v>314</v>
      </c>
      <c r="B312" s="228"/>
      <c r="C312" s="228"/>
      <c r="D312" s="228"/>
      <c r="E312" s="228"/>
      <c r="F312" s="228"/>
      <c r="G312" s="228"/>
      <c r="H312" s="228"/>
    </row>
    <row r="313" spans="1:8" ht="12.75">
      <c r="A313" s="227" t="s">
        <v>316</v>
      </c>
      <c r="B313" s="227"/>
      <c r="C313" s="227"/>
      <c r="D313" s="227"/>
      <c r="E313" s="227"/>
      <c r="F313" s="227"/>
      <c r="G313" s="226"/>
      <c r="H313" s="226"/>
    </row>
    <row r="314" spans="1:8" ht="5.25" customHeight="1">
      <c r="A314" s="226"/>
      <c r="B314" s="226"/>
      <c r="C314" s="226"/>
      <c r="D314" s="226"/>
      <c r="E314" s="226"/>
      <c r="F314" s="226"/>
      <c r="G314" s="226"/>
      <c r="H314" s="226"/>
    </row>
    <row r="315" spans="1:8" ht="10.5" customHeight="1">
      <c r="A315" s="189" t="s">
        <v>281</v>
      </c>
      <c r="B315" s="189"/>
      <c r="C315" s="189"/>
      <c r="D315" s="189"/>
      <c r="E315" s="189"/>
      <c r="F315" s="189"/>
      <c r="G315" s="189"/>
      <c r="H315" s="226"/>
    </row>
    <row r="316" spans="1:8" ht="10.5" customHeight="1">
      <c r="A316" s="189" t="s">
        <v>282</v>
      </c>
      <c r="B316" s="189"/>
      <c r="C316" s="189"/>
      <c r="D316" s="189"/>
      <c r="E316" s="189"/>
      <c r="F316" s="189"/>
      <c r="G316" s="189"/>
      <c r="H316" s="162"/>
    </row>
    <row r="317" spans="1:8" ht="7.5" customHeight="1">
      <c r="A317" s="162"/>
      <c r="B317" s="162"/>
      <c r="C317" s="162"/>
      <c r="D317" s="162"/>
      <c r="E317" s="162"/>
      <c r="F317" s="162"/>
      <c r="G317" s="162"/>
      <c r="H317" s="162"/>
    </row>
    <row r="318" spans="1:8" ht="10.5" customHeight="1">
      <c r="A318" s="163" t="s">
        <v>220</v>
      </c>
      <c r="B318" s="163"/>
      <c r="C318" s="166">
        <v>44160</v>
      </c>
      <c r="D318" s="163"/>
      <c r="E318" s="163"/>
      <c r="F318" s="163" t="s">
        <v>221</v>
      </c>
      <c r="G318" s="165" t="s">
        <v>323</v>
      </c>
      <c r="H318" s="162"/>
    </row>
    <row r="319" spans="1:8" ht="10.5" customHeight="1">
      <c r="A319" s="164" t="s">
        <v>280</v>
      </c>
      <c r="B319" s="164"/>
      <c r="C319" s="166">
        <v>44161</v>
      </c>
      <c r="D319" s="164"/>
      <c r="E319" s="164"/>
      <c r="F319" s="164"/>
      <c r="G319" s="164"/>
      <c r="H319" s="162"/>
    </row>
    <row r="320" spans="1:8" ht="12.75">
      <c r="A320" s="9"/>
      <c r="B320" s="9"/>
      <c r="C320" s="9"/>
      <c r="D320" s="9"/>
      <c r="E320" s="9"/>
      <c r="F320" s="9"/>
      <c r="G320" s="9"/>
      <c r="H320" s="9"/>
    </row>
    <row r="321" spans="1:8" ht="12.75">
      <c r="A321" s="9"/>
      <c r="B321" s="9"/>
      <c r="C321" s="9"/>
      <c r="D321" s="9"/>
      <c r="E321" s="9"/>
      <c r="F321" s="9"/>
      <c r="G321" s="9"/>
      <c r="H321" s="9"/>
    </row>
    <row r="322" spans="1:8" ht="12.75">
      <c r="A322" s="9"/>
      <c r="B322" s="9"/>
      <c r="C322" s="9"/>
      <c r="D322" s="9"/>
      <c r="E322" s="9"/>
      <c r="F322" s="9"/>
      <c r="G322" s="9"/>
      <c r="H322" s="9"/>
    </row>
    <row r="323" spans="1:8" ht="12.75">
      <c r="A323" s="9"/>
      <c r="B323" s="9"/>
      <c r="C323" s="9"/>
      <c r="D323" s="9"/>
      <c r="E323" s="9"/>
      <c r="F323" s="9"/>
      <c r="G323" s="9"/>
      <c r="H323" s="9"/>
    </row>
    <row r="324" spans="1:8" ht="12.75">
      <c r="A324" s="9"/>
      <c r="B324" s="9"/>
      <c r="C324" s="9"/>
      <c r="D324" s="9"/>
      <c r="E324" s="9"/>
      <c r="F324" s="9"/>
      <c r="G324" s="9"/>
      <c r="H324" s="9"/>
    </row>
  </sheetData>
  <sheetProtection/>
  <mergeCells count="25">
    <mergeCell ref="A293:C293"/>
    <mergeCell ref="A2:H2"/>
    <mergeCell ref="A104:C104"/>
    <mergeCell ref="G301:H301"/>
    <mergeCell ref="A303:C303"/>
    <mergeCell ref="A315:H315"/>
    <mergeCell ref="A313:H313"/>
    <mergeCell ref="A314:H314"/>
    <mergeCell ref="A312:H312"/>
    <mergeCell ref="A1:H1"/>
    <mergeCell ref="A3:H3"/>
    <mergeCell ref="A5:H5"/>
    <mergeCell ref="A311:H311"/>
    <mergeCell ref="A6:C6"/>
    <mergeCell ref="A295:G295"/>
    <mergeCell ref="A301:C301"/>
    <mergeCell ref="A106:C106"/>
    <mergeCell ref="A307:B307"/>
    <mergeCell ref="A4:H4"/>
    <mergeCell ref="A316:G316"/>
    <mergeCell ref="A305:C305"/>
    <mergeCell ref="A306:C306"/>
    <mergeCell ref="A299:C299"/>
    <mergeCell ref="A304:C304"/>
    <mergeCell ref="A302:C302"/>
  </mergeCells>
  <printOptions/>
  <pageMargins left="0.07874015748031496" right="0.07874015748031496" top="0.11811023622047245" bottom="0.11811023622047245" header="0.1968503937007874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2"/>
  <sheetViews>
    <sheetView zoomScalePageLayoutView="0" workbookViewId="0" topLeftCell="A1">
      <selection activeCell="F12" sqref="F12"/>
    </sheetView>
  </sheetViews>
  <sheetFormatPr defaultColWidth="9.140625" defaultRowHeight="12.75"/>
  <cols>
    <col min="3" max="3" width="28.8515625" style="0" customWidth="1"/>
    <col min="4" max="4" width="10.140625" style="0" customWidth="1"/>
    <col min="5" max="5" width="15.421875" style="0" customWidth="1"/>
  </cols>
  <sheetData>
    <row r="1" ht="13.5" thickBot="1"/>
    <row r="2" spans="1:5" ht="15.75" thickBot="1">
      <c r="A2" s="10" t="s">
        <v>271</v>
      </c>
      <c r="B2" s="11"/>
      <c r="C2" s="11"/>
      <c r="D2" s="11"/>
      <c r="E2" s="12"/>
    </row>
    <row r="3" spans="1:5" ht="15.75" thickBot="1">
      <c r="A3" s="247" t="s">
        <v>222</v>
      </c>
      <c r="B3" s="248"/>
      <c r="C3" s="248"/>
      <c r="D3" s="248"/>
      <c r="E3" s="249"/>
    </row>
    <row r="4" spans="1:5" ht="14.25">
      <c r="A4" s="250" t="s">
        <v>223</v>
      </c>
      <c r="B4" s="251"/>
      <c r="C4" s="252"/>
      <c r="D4" s="240">
        <v>9390</v>
      </c>
      <c r="E4" s="241"/>
    </row>
    <row r="5" spans="1:5" ht="14.25">
      <c r="A5" s="253" t="s">
        <v>224</v>
      </c>
      <c r="B5" s="254"/>
      <c r="C5" s="255"/>
      <c r="D5" s="245">
        <v>19460</v>
      </c>
      <c r="E5" s="246"/>
    </row>
    <row r="6" spans="1:5" ht="14.25">
      <c r="A6" s="253" t="s">
        <v>225</v>
      </c>
      <c r="B6" s="254"/>
      <c r="C6" s="255"/>
      <c r="D6" s="245">
        <v>3140</v>
      </c>
      <c r="E6" s="246"/>
    </row>
    <row r="7" spans="1:5" ht="15" thickBot="1">
      <c r="A7" s="234" t="s">
        <v>226</v>
      </c>
      <c r="B7" s="235"/>
      <c r="C7" s="236"/>
      <c r="D7" s="232">
        <v>2000</v>
      </c>
      <c r="E7" s="233"/>
    </row>
    <row r="8" spans="1:5" ht="15.75" thickBot="1">
      <c r="A8" s="15" t="s">
        <v>227</v>
      </c>
      <c r="B8" s="16"/>
      <c r="C8" s="16"/>
      <c r="D8" s="17"/>
      <c r="E8" s="18"/>
    </row>
    <row r="9" spans="1:5" ht="14.25">
      <c r="A9" s="237" t="s">
        <v>228</v>
      </c>
      <c r="B9" s="238"/>
      <c r="C9" s="239"/>
      <c r="D9" s="240">
        <v>3000</v>
      </c>
      <c r="E9" s="241"/>
    </row>
    <row r="10" spans="1:5" ht="14.25">
      <c r="A10" s="242" t="s">
        <v>229</v>
      </c>
      <c r="B10" s="243"/>
      <c r="C10" s="244"/>
      <c r="D10" s="245">
        <v>6000</v>
      </c>
      <c r="E10" s="246"/>
    </row>
    <row r="11" spans="1:5" ht="14.25">
      <c r="A11" s="19" t="s">
        <v>230</v>
      </c>
      <c r="B11" s="20"/>
      <c r="C11" s="20"/>
      <c r="D11" s="13"/>
      <c r="E11" s="14">
        <v>5000</v>
      </c>
    </row>
    <row r="12" spans="1:5" ht="15" thickBot="1">
      <c r="A12" s="229" t="s">
        <v>231</v>
      </c>
      <c r="B12" s="230"/>
      <c r="C12" s="231"/>
      <c r="D12" s="232">
        <v>30000</v>
      </c>
      <c r="E12" s="233"/>
    </row>
  </sheetData>
  <sheetProtection/>
  <mergeCells count="15">
    <mergeCell ref="A3:E3"/>
    <mergeCell ref="A4:C4"/>
    <mergeCell ref="D4:E4"/>
    <mergeCell ref="A5:C5"/>
    <mergeCell ref="D5:E5"/>
    <mergeCell ref="A6:C6"/>
    <mergeCell ref="D6:E6"/>
    <mergeCell ref="A12:C12"/>
    <mergeCell ref="D12:E12"/>
    <mergeCell ref="A7:C7"/>
    <mergeCell ref="D7:E7"/>
    <mergeCell ref="A9:C9"/>
    <mergeCell ref="D9:E9"/>
    <mergeCell ref="A10:C10"/>
    <mergeCell ref="D10:E1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D48" sqref="D48:D49"/>
    </sheetView>
  </sheetViews>
  <sheetFormatPr defaultColWidth="9.140625" defaultRowHeight="12.75"/>
  <cols>
    <col min="9" max="9" width="13.140625" style="0" customWidth="1"/>
  </cols>
  <sheetData>
    <row r="1" ht="12.75">
      <c r="I1" s="2" t="s">
        <v>254</v>
      </c>
    </row>
    <row r="2" spans="1:9" ht="24" customHeight="1">
      <c r="A2" s="256" t="s">
        <v>272</v>
      </c>
      <c r="B2" s="257"/>
      <c r="C2" s="257"/>
      <c r="D2" s="257"/>
      <c r="E2" s="257"/>
      <c r="F2" s="257"/>
      <c r="G2" s="257"/>
      <c r="H2" s="257"/>
      <c r="I2" s="257"/>
    </row>
    <row r="5" ht="15">
      <c r="A5" s="21" t="s">
        <v>233</v>
      </c>
    </row>
    <row r="7" spans="1:9" ht="12.75">
      <c r="A7" s="258" t="s">
        <v>238</v>
      </c>
      <c r="B7" s="259"/>
      <c r="C7" s="259"/>
      <c r="D7" s="259"/>
      <c r="E7" s="259"/>
      <c r="F7" s="259"/>
      <c r="G7" s="259"/>
      <c r="H7" s="259"/>
      <c r="I7" s="259"/>
    </row>
    <row r="8" ht="12.75">
      <c r="A8" s="9" t="s">
        <v>237</v>
      </c>
    </row>
    <row r="11" ht="15">
      <c r="A11" s="21" t="s">
        <v>234</v>
      </c>
    </row>
    <row r="13" spans="1:9" ht="12.75">
      <c r="A13" s="228" t="s">
        <v>235</v>
      </c>
      <c r="B13" s="206"/>
      <c r="C13" s="206"/>
      <c r="D13" s="206"/>
      <c r="E13" s="206"/>
      <c r="F13" s="206"/>
      <c r="G13" s="206"/>
      <c r="H13" s="206"/>
      <c r="I13" s="206"/>
    </row>
    <row r="14" ht="12.75">
      <c r="A14" s="9" t="s">
        <v>236</v>
      </c>
    </row>
    <row r="17" ht="15">
      <c r="A17" s="21" t="s">
        <v>232</v>
      </c>
    </row>
    <row r="19" spans="1:9" ht="12.75">
      <c r="A19" s="228" t="s">
        <v>251</v>
      </c>
      <c r="B19" s="206"/>
      <c r="C19" s="206"/>
      <c r="D19" s="206"/>
      <c r="E19" s="206"/>
      <c r="F19" s="206"/>
      <c r="G19" s="206"/>
      <c r="H19" s="206"/>
      <c r="I19" s="206"/>
    </row>
    <row r="20" ht="12.75">
      <c r="A20" s="9" t="s">
        <v>252</v>
      </c>
    </row>
    <row r="23" ht="15">
      <c r="A23" s="21" t="s">
        <v>253</v>
      </c>
    </row>
    <row r="25" spans="1:9" ht="12.75">
      <c r="A25" s="228" t="s">
        <v>239</v>
      </c>
      <c r="B25" s="206"/>
      <c r="C25" s="206"/>
      <c r="D25" s="206"/>
      <c r="E25" s="206"/>
      <c r="F25" s="206"/>
      <c r="G25" s="206"/>
      <c r="H25" s="206"/>
      <c r="I25" s="206"/>
    </row>
    <row r="26" spans="1:2" ht="12.75">
      <c r="A26" s="22" t="s">
        <v>240</v>
      </c>
      <c r="B26" s="9" t="s">
        <v>241</v>
      </c>
    </row>
    <row r="27" ht="12.75">
      <c r="B27" s="9" t="s">
        <v>242</v>
      </c>
    </row>
    <row r="30" ht="15">
      <c r="A30" s="21" t="s">
        <v>243</v>
      </c>
    </row>
    <row r="32" spans="1:9" ht="12.75">
      <c r="A32" s="228" t="s">
        <v>244</v>
      </c>
      <c r="B32" s="206"/>
      <c r="C32" s="206"/>
      <c r="D32" s="206"/>
      <c r="E32" s="206"/>
      <c r="F32" s="206"/>
      <c r="G32" s="206"/>
      <c r="H32" s="206"/>
      <c r="I32" s="206"/>
    </row>
    <row r="33" spans="1:9" ht="12.75">
      <c r="A33" s="228" t="s">
        <v>245</v>
      </c>
      <c r="B33" s="206"/>
      <c r="C33" s="206"/>
      <c r="D33" s="206"/>
      <c r="E33" s="206"/>
      <c r="F33" s="206"/>
      <c r="G33" s="206"/>
      <c r="H33" s="206"/>
      <c r="I33" s="206"/>
    </row>
    <row r="34" ht="12.75">
      <c r="A34" s="9" t="s">
        <v>246</v>
      </c>
    </row>
    <row r="37" ht="15">
      <c r="A37" s="21" t="s">
        <v>247</v>
      </c>
    </row>
    <row r="39" spans="1:9" ht="12.75">
      <c r="A39" s="228" t="s">
        <v>248</v>
      </c>
      <c r="B39" s="206"/>
      <c r="C39" s="206"/>
      <c r="D39" s="206"/>
      <c r="E39" s="206"/>
      <c r="F39" s="206"/>
      <c r="G39" s="206"/>
      <c r="H39" s="206"/>
      <c r="I39" s="206"/>
    </row>
    <row r="40" spans="1:9" ht="12.75">
      <c r="A40" s="228" t="s">
        <v>249</v>
      </c>
      <c r="B40" s="206"/>
      <c r="C40" s="206"/>
      <c r="D40" s="206"/>
      <c r="E40" s="206"/>
      <c r="F40" s="206"/>
      <c r="G40" s="206"/>
      <c r="H40" s="206"/>
      <c r="I40" s="206"/>
    </row>
    <row r="41" ht="12.75">
      <c r="A41" s="9" t="s">
        <v>250</v>
      </c>
    </row>
  </sheetData>
  <sheetProtection/>
  <mergeCells count="9">
    <mergeCell ref="A39:I39"/>
    <mergeCell ref="A40:I40"/>
    <mergeCell ref="A2:I2"/>
    <mergeCell ref="A7:I7"/>
    <mergeCell ref="A13:I13"/>
    <mergeCell ref="A19:I19"/>
    <mergeCell ref="A25:I25"/>
    <mergeCell ref="A32:I32"/>
    <mergeCell ref="A33:I33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Čermná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Účetní</dc:creator>
  <cp:keywords/>
  <dc:description/>
  <cp:lastModifiedBy>ucetni</cp:lastModifiedBy>
  <cp:lastPrinted>2020-11-10T07:12:15Z</cp:lastPrinted>
  <dcterms:created xsi:type="dcterms:W3CDTF">2003-05-23T09:15:10Z</dcterms:created>
  <dcterms:modified xsi:type="dcterms:W3CDTF">2020-11-27T06:23:41Z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1085509681</vt:i4>
  </property>
  <property fmtid="{D5CDD505-2E9C-101B-9397-08002B2CF9AE}" pid="3" name="_EmailSubject">
    <vt:lpwstr>Rozpočtové opatření a tabulka k úpravě rozpočet na rok 2008</vt:lpwstr>
  </property>
  <property fmtid="{D5CDD505-2E9C-101B-9397-08002B2CF9AE}" pid="4" name="_AuthorEmail">
    <vt:lpwstr>ou_cermna@volny.cz</vt:lpwstr>
  </property>
  <property fmtid="{D5CDD505-2E9C-101B-9397-08002B2CF9AE}" pid="5" name="_AuthorEmailDisplayName">
    <vt:lpwstr>Obec Čermná</vt:lpwstr>
  </property>
  <property fmtid="{D5CDD505-2E9C-101B-9397-08002B2CF9AE}" pid="6" name="_ReviewingToolsShownOnce">
    <vt:lpwstr/>
  </property>
</Properties>
</file>